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ce2\AC\Temp\"/>
    </mc:Choice>
  </mc:AlternateContent>
  <xr:revisionPtr revIDLastSave="0" documentId="8_{D2A12DD6-A02D-8244-A786-1FBC7F8880DC}" xr6:coauthVersionLast="47" xr6:coauthVersionMax="47" xr10:uidLastSave="{00000000-0000-0000-0000-000000000000}"/>
  <bookViews>
    <workbookView xWindow="-60" yWindow="-60" windowWidth="15480" windowHeight="11640" activeTab="1" xr2:uid="{00000000-000D-0000-FFFF-FFFF00000000}"/>
  </bookViews>
  <sheets>
    <sheet name="ANALİZ" sheetId="1" r:id="rId1"/>
    <sheet name="RAPOR" sheetId="6" r:id="rId2"/>
  </sheets>
  <definedNames>
    <definedName name="_xlnm.Print_Area" localSheetId="1">RAPOR!$A$1:$G$24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B16" i="6"/>
  <c r="F32" i="1"/>
  <c r="D10" i="6"/>
  <c r="G32" i="1"/>
  <c r="H32" i="1"/>
  <c r="I32" i="1"/>
  <c r="D13" i="6"/>
  <c r="J32" i="1"/>
  <c r="D14" i="6"/>
  <c r="K32" i="1"/>
  <c r="D15" i="6"/>
  <c r="L32" i="1"/>
  <c r="D16" i="6"/>
  <c r="M32" i="1"/>
  <c r="D17" i="6"/>
  <c r="N32" i="1"/>
  <c r="D18" i="6"/>
  <c r="B1" i="6"/>
  <c r="F20" i="6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30" i="1"/>
  <c r="P30" i="1"/>
  <c r="B18" i="6"/>
  <c r="B17" i="6"/>
  <c r="B15" i="6"/>
  <c r="B14" i="6"/>
  <c r="B13" i="6"/>
  <c r="B10" i="6"/>
  <c r="O12" i="1"/>
  <c r="P12" i="1"/>
  <c r="O15" i="1"/>
  <c r="P15" i="1"/>
  <c r="O14" i="1"/>
  <c r="P14" i="1"/>
  <c r="B12" i="6"/>
  <c r="B11" i="6"/>
  <c r="B9" i="6"/>
  <c r="O13" i="1"/>
  <c r="P13" i="1"/>
  <c r="O31" i="1"/>
  <c r="E32" i="1"/>
  <c r="D9" i="6"/>
  <c r="D11" i="6"/>
  <c r="D12" i="6"/>
  <c r="A34" i="1"/>
  <c r="E34" i="1"/>
  <c r="O32" i="1"/>
  <c r="P32" i="1"/>
  <c r="I34" i="1"/>
  <c r="M34" i="1"/>
</calcChain>
</file>

<file path=xl/sharedStrings.xml><?xml version="1.0" encoding="utf-8"?>
<sst xmlns="http://schemas.openxmlformats.org/spreadsheetml/2006/main" count="47" uniqueCount="37">
  <si>
    <t>OKUL                                                                                                                                                                     NO</t>
  </si>
  <si>
    <t>SIRA                                                                                                                                                                     NO</t>
  </si>
  <si>
    <t>ORANI  (%)</t>
  </si>
  <si>
    <t>BAŞARLI   ÖĞRENCİ  SAYISI</t>
  </si>
  <si>
    <t xml:space="preserve">BAŞARISIZ  ÖĞRENCİ  SAYISI </t>
  </si>
  <si>
    <t>DÜŞÜNCELER</t>
  </si>
  <si>
    <t>%</t>
  </si>
  <si>
    <t>SORULARA GÖRE YÜZDE  ORANLARI</t>
  </si>
  <si>
    <t>BAŞARI DURUMU</t>
  </si>
  <si>
    <t>SINAV TARİHİ</t>
  </si>
  <si>
    <t>BAŞARISIZLIĞI GİDERME İLE İLGİLİ DÜZELTİCİ VE ÖNLEYİCİ FAALİYETLER FORMU</t>
  </si>
  <si>
    <t xml:space="preserve">KONUSU :  ÖĞRENCİ SINAV  BAŞARI  TAKİP  FORMU </t>
  </si>
  <si>
    <t>BAŞARILI ÖĞRENCİ YÜZDE ORANI</t>
  </si>
  <si>
    <t xml:space="preserve"> </t>
  </si>
  <si>
    <t xml:space="preserve">S O R U L A R   </t>
  </si>
  <si>
    <t>SORULARIN PUAN DEĞERLERİ &gt;&gt; &gt;&gt;&gt;&gt;&gt;</t>
  </si>
  <si>
    <t>SINAV NOTU</t>
  </si>
  <si>
    <t>Sorunun Kazanımı</t>
  </si>
  <si>
    <t>Kazanım Başarı Oranı</t>
  </si>
  <si>
    <t>Başarıyı arttırmak için yapılcak çalışmalar neler olacak? / Nasıl ve ne zaman uygulanacağı?</t>
  </si>
  <si>
    <t>BAŞARISIZ ÖĞRENCİ YÜZDE ORANI</t>
  </si>
  <si>
    <t>ÖĞRENCİNİN
ADI  VE  SOYADI</t>
  </si>
  <si>
    <t>1.İnsanın ilmi, iradesi, sorumluluğu ile kader arasında ilişki kurar.</t>
  </si>
  <si>
    <t>3.Kader ve kaza inancını ayet ve hadislerle açıklar.</t>
  </si>
  <si>
    <t>4. Hz. Şuayb’in (a.s.) hayatını ana hatlarıyla tanır.</t>
  </si>
  <si>
    <t>9.  Maûn suresini okur, anlamını söyler.</t>
  </si>
  <si>
    <t>6. Zekât ve sadaka ibadetini ayet ve hadislerle açıklar.</t>
  </si>
  <si>
    <t>5. Kaza ve kader ile ilgili kavramları analiz eder.</t>
  </si>
  <si>
    <t>2. Zekât, infak ve sadakanın bireysel ve toplum-sal önemini fark eder.</t>
  </si>
  <si>
    <t>7.İslam’ın paylaşma ve yardımlaşmaya verdiği önemi ayet ve hadisler ışığında yorumlar.</t>
  </si>
  <si>
    <t>8.Zekât ve sadaka ibadetini ayet ve hadislerle açıklar.</t>
  </si>
  <si>
    <t>10. Zekât ve sadaka ibadetini ayet ve hadislerle açıklar.</t>
  </si>
  <si>
    <t>………………….
Din Kültürü ve Ahlak Bilgisi Dersi Öğretmeni</t>
  </si>
  <si>
    <t>……………………...  
 OKUL  MÜDÜRÜ</t>
  </si>
  <si>
    <r>
      <t xml:space="preserve">……………... İMAM HATİP ORTAOKULU 2023-2024 EĞİTİM-ÖĞRETİM YILI </t>
    </r>
    <r>
      <rPr>
        <sz val="12"/>
        <color indexed="56"/>
        <rFont val="Arial"/>
        <family val="2"/>
        <charset val="162"/>
      </rPr>
      <t>8/A</t>
    </r>
    <r>
      <rPr>
        <sz val="12"/>
        <rFont val="Arial"/>
        <family val="2"/>
        <charset val="162"/>
      </rPr>
      <t xml:space="preserve"> SINIFI DİN KÜLTÜRÜ ve AHLAK BİLGİSİ 1.DÖNEM 2.SINAV ANALİZİ                                        </t>
    </r>
  </si>
  <si>
    <t>DERS: Din Kültürü ve Ahlak Bilgisi Dersi                1. DÖNEM       2. YAZILI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</si>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</sst>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800]dddd\,\ mmmm\ dd\,\ yyyy"/>
  </numFmts>
  <fonts count="14" x14ac:knownFonts="1">
    <font>
      <sz val="10"/>
      <name val="Arial"/>
      <charset val="16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62"/>
    </font>
    <font>
      <sz val="8"/>
      <name val="Arial"/>
      <family val="2"/>
      <charset val="162"/>
    </font>
    <font>
      <sz val="10"/>
      <color indexed="12"/>
      <name val="Arial"/>
      <family val="2"/>
      <charset val="162"/>
    </font>
    <font>
      <sz val="7"/>
      <name val="Arial"/>
      <family val="2"/>
    </font>
    <font>
      <sz val="12"/>
      <name val="Arial"/>
      <family val="2"/>
      <charset val="162"/>
    </font>
    <font>
      <sz val="9"/>
      <name val="Arial"/>
      <family val="2"/>
      <charset val="162"/>
    </font>
    <font>
      <sz val="9"/>
      <color indexed="8"/>
      <name val="Palatino Linotype"/>
      <charset val="1"/>
    </font>
    <font>
      <sz val="9"/>
      <color indexed="8"/>
      <name val="Palatino Linotype"/>
      <family val="1"/>
      <charset val="162"/>
    </font>
    <font>
      <sz val="12"/>
      <color indexed="56"/>
      <name val="Arial"/>
      <family val="2"/>
      <charset val="162"/>
    </font>
    <font>
      <u/>
      <sz val="10"/>
      <color theme="10"/>
      <name val="Arial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9ED7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0" xfId="0" applyAlignment="1"/>
    <xf numFmtId="0" fontId="0" fillId="0" borderId="3" xfId="0" applyBorder="1" applyAlignment="1"/>
    <xf numFmtId="0" fontId="0" fillId="0" borderId="0" xfId="0" applyFill="1"/>
    <xf numFmtId="0" fontId="3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/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3" xfId="0" applyBorder="1"/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7" xfId="0" applyBorder="1"/>
    <xf numFmtId="164" fontId="4" fillId="0" borderId="4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" fontId="10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" fontId="10" fillId="0" borderId="4" xfId="0" applyNumberFormat="1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 wrapText="1" readingOrder="1"/>
    </xf>
    <xf numFmtId="0" fontId="10" fillId="0" borderId="4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0" xfId="1"/>
    <xf numFmtId="0" fontId="13" fillId="0" borderId="0" xfId="1" applyAlignment="1">
      <alignment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textRotation="90" wrapText="1"/>
    </xf>
    <xf numFmtId="0" fontId="4" fillId="0" borderId="4" xfId="0" applyFont="1" applyBorder="1" applyAlignment="1">
      <alignment horizontal="center"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</cellXfs>
  <cellStyles count="2">
    <cellStyle name="Köprü" xfId="1" builtinId="8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2</xdr:row>
      <xdr:rowOff>314325</xdr:rowOff>
    </xdr:to>
    <xdr:pic>
      <xdr:nvPicPr>
        <xdr:cNvPr id="1730" name="Picture 593" descr="meb-yeni-logo-2">
          <a:extLst>
            <a:ext uri="{FF2B5EF4-FFF2-40B4-BE49-F238E27FC236}">
              <a16:creationId xmlns:a16="http://schemas.microsoft.com/office/drawing/2014/main" id="{BC964389-29C3-762E-F1BB-B6381A98F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 /><Relationship Id="rId2" Type="http://schemas.openxmlformats.org/officeDocument/2006/relationships/printerSettings" Target="../printerSettings/printerSettings1.bin" /><Relationship Id="rId1" Type="http://schemas.openxmlformats.org/officeDocument/2006/relationships/hyperlink" Target="http://www.egitimhane.com/" TargetMode="Externa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>
    <pageSetUpPr fitToPage="1"/>
  </sheetPr>
  <dimension ref="A1:P89"/>
  <sheetViews>
    <sheetView topLeftCell="A22" zoomScaleNormal="100" workbookViewId="0">
      <selection activeCell="D42" sqref="D42"/>
    </sheetView>
  </sheetViews>
  <sheetFormatPr defaultRowHeight="12.75" x14ac:dyDescent="0.15"/>
  <cols>
    <col min="1" max="1" width="5.796875" customWidth="1"/>
    <col min="2" max="2" width="6.203125" customWidth="1"/>
    <col min="3" max="3" width="15.640625" customWidth="1"/>
    <col min="4" max="4" width="12.40625" customWidth="1"/>
    <col min="5" max="5" width="8.22265625" customWidth="1"/>
    <col min="6" max="6" width="8.359375" customWidth="1"/>
    <col min="7" max="7" width="12.13671875" customWidth="1"/>
    <col min="8" max="8" width="7.953125" customWidth="1"/>
    <col min="9" max="9" width="7.68359375" customWidth="1"/>
    <col min="10" max="10" width="7.4140625" customWidth="1"/>
    <col min="11" max="11" width="9.16796875" customWidth="1"/>
    <col min="12" max="12" width="8.359375" customWidth="1"/>
    <col min="13" max="13" width="7.28125" customWidth="1"/>
    <col min="14" max="14" width="7.8203125" customWidth="1"/>
    <col min="15" max="15" width="10.24609375" customWidth="1"/>
    <col min="16" max="16" width="17.125" customWidth="1"/>
    <col min="18" max="39" width="3.7734375" customWidth="1"/>
  </cols>
  <sheetData>
    <row r="1" spans="1:16" ht="25.5" customHeight="1" x14ac:dyDescent="0.15">
      <c r="A1" s="66"/>
      <c r="B1" s="67"/>
      <c r="C1" s="42"/>
      <c r="D1" s="71" t="s">
        <v>34</v>
      </c>
      <c r="E1" s="72"/>
      <c r="F1" s="72"/>
      <c r="G1" s="72"/>
      <c r="H1" s="72"/>
      <c r="I1" s="72"/>
      <c r="J1" s="72"/>
      <c r="K1" s="72"/>
      <c r="L1" s="72"/>
      <c r="M1" s="72"/>
      <c r="N1" s="72"/>
      <c r="O1" s="5"/>
      <c r="P1" s="6"/>
    </row>
    <row r="2" spans="1:16" ht="12.75" customHeight="1" x14ac:dyDescent="0.15">
      <c r="A2" s="68"/>
      <c r="B2" s="69"/>
      <c r="C2" s="43"/>
      <c r="D2" s="73"/>
      <c r="E2" s="74"/>
      <c r="F2" s="74"/>
      <c r="G2" s="74"/>
      <c r="H2" s="74"/>
      <c r="I2" s="74"/>
      <c r="J2" s="74"/>
      <c r="K2" s="74"/>
      <c r="L2" s="74"/>
      <c r="M2" s="74"/>
      <c r="N2" s="74"/>
      <c r="O2" s="7"/>
      <c r="P2" s="8"/>
    </row>
    <row r="3" spans="1:16" ht="28.5" customHeight="1" x14ac:dyDescent="0.15">
      <c r="A3" s="68"/>
      <c r="B3" s="69"/>
      <c r="C3" s="43"/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20"/>
      <c r="P3" s="8"/>
    </row>
    <row r="4" spans="1:16" ht="9.75" customHeight="1" x14ac:dyDescent="0.15">
      <c r="A4" s="54" t="s">
        <v>11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21"/>
      <c r="P4" s="22"/>
    </row>
    <row r="5" spans="1:16" x14ac:dyDescent="0.1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23"/>
      <c r="P5" s="24"/>
    </row>
    <row r="6" spans="1:16" ht="9" customHeight="1" x14ac:dyDescent="0.15">
      <c r="A6" s="87" t="s">
        <v>35</v>
      </c>
      <c r="B6" s="88"/>
      <c r="C6" s="88"/>
      <c r="D6" s="88"/>
      <c r="E6" s="88"/>
      <c r="F6" s="88"/>
      <c r="G6" s="88"/>
      <c r="H6" s="88"/>
      <c r="I6" s="89"/>
      <c r="J6" s="77"/>
      <c r="K6" s="77"/>
      <c r="L6" s="77"/>
      <c r="M6" s="77"/>
      <c r="N6" s="77"/>
      <c r="O6" s="77"/>
      <c r="P6" s="77"/>
    </row>
    <row r="7" spans="1:16" x14ac:dyDescent="0.15">
      <c r="A7" s="90"/>
      <c r="B7" s="91"/>
      <c r="C7" s="91"/>
      <c r="D7" s="91"/>
      <c r="E7" s="91"/>
      <c r="F7" s="91"/>
      <c r="G7" s="91"/>
      <c r="H7" s="91"/>
      <c r="I7" s="92"/>
      <c r="J7" s="77"/>
      <c r="K7" s="77"/>
      <c r="L7" s="77"/>
      <c r="M7" s="77"/>
      <c r="N7" s="77"/>
      <c r="O7" s="77"/>
      <c r="P7" s="77"/>
    </row>
    <row r="8" spans="1:16" x14ac:dyDescent="0.15">
      <c r="A8" s="25"/>
      <c r="B8" s="28"/>
      <c r="C8" s="27"/>
      <c r="D8" s="27"/>
      <c r="E8" s="77" t="s">
        <v>14</v>
      </c>
      <c r="F8" s="77"/>
      <c r="G8" s="77"/>
      <c r="H8" s="77"/>
      <c r="I8" s="77"/>
      <c r="J8" s="77"/>
      <c r="K8" s="77"/>
      <c r="L8" s="77"/>
      <c r="M8" s="77"/>
      <c r="N8" s="77"/>
      <c r="O8" s="19"/>
      <c r="P8" s="19"/>
    </row>
    <row r="9" spans="1:16" ht="13.5" customHeight="1" x14ac:dyDescent="0.15">
      <c r="A9" s="80" t="s">
        <v>1</v>
      </c>
      <c r="B9" s="80" t="s">
        <v>0</v>
      </c>
      <c r="C9" s="55" t="s">
        <v>21</v>
      </c>
      <c r="D9" s="56"/>
      <c r="E9" s="76" t="s">
        <v>22</v>
      </c>
      <c r="F9" s="84" t="s">
        <v>28</v>
      </c>
      <c r="G9" s="76" t="s">
        <v>23</v>
      </c>
      <c r="H9" s="76" t="s">
        <v>24</v>
      </c>
      <c r="I9" s="76" t="s">
        <v>27</v>
      </c>
      <c r="J9" s="76" t="s">
        <v>26</v>
      </c>
      <c r="K9" s="76" t="s">
        <v>29</v>
      </c>
      <c r="L9" s="76" t="s">
        <v>30</v>
      </c>
      <c r="M9" s="76" t="s">
        <v>25</v>
      </c>
      <c r="N9" s="76" t="s">
        <v>31</v>
      </c>
      <c r="O9" s="75" t="s">
        <v>16</v>
      </c>
      <c r="P9" s="70" t="s">
        <v>5</v>
      </c>
    </row>
    <row r="10" spans="1:16" ht="205.5" customHeight="1" x14ac:dyDescent="0.15">
      <c r="A10" s="80"/>
      <c r="B10" s="80"/>
      <c r="C10" s="57"/>
      <c r="D10" s="58"/>
      <c r="E10" s="76"/>
      <c r="F10" s="85"/>
      <c r="G10" s="76"/>
      <c r="H10" s="76"/>
      <c r="I10" s="76"/>
      <c r="J10" s="76"/>
      <c r="K10" s="76"/>
      <c r="L10" s="76"/>
      <c r="M10" s="76"/>
      <c r="N10" s="76"/>
      <c r="O10" s="75"/>
      <c r="P10" s="70"/>
    </row>
    <row r="11" spans="1:16" ht="25.5" customHeight="1" x14ac:dyDescent="0.15">
      <c r="A11" s="80"/>
      <c r="B11" s="80"/>
      <c r="C11" s="59" t="s">
        <v>15</v>
      </c>
      <c r="D11" s="60"/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7">
        <v>10</v>
      </c>
      <c r="K11" s="17">
        <v>10</v>
      </c>
      <c r="L11" s="17">
        <v>10</v>
      </c>
      <c r="M11" s="17">
        <v>20</v>
      </c>
      <c r="N11" s="17"/>
      <c r="O11" s="17">
        <f>SUM(E11:N11)</f>
        <v>100</v>
      </c>
      <c r="P11" s="18"/>
    </row>
    <row r="12" spans="1:16" ht="13.5" x14ac:dyDescent="0.2">
      <c r="A12" s="12">
        <v>1</v>
      </c>
      <c r="B12" s="44"/>
      <c r="C12" s="45"/>
      <c r="D12" s="45"/>
      <c r="E12" s="13">
        <v>10</v>
      </c>
      <c r="F12" s="13">
        <v>10</v>
      </c>
      <c r="G12" s="13">
        <v>8</v>
      </c>
      <c r="H12" s="13">
        <v>10</v>
      </c>
      <c r="I12" s="13">
        <v>0</v>
      </c>
      <c r="J12" s="13">
        <v>10</v>
      </c>
      <c r="K12" s="13">
        <v>10</v>
      </c>
      <c r="L12" s="13">
        <v>10</v>
      </c>
      <c r="M12" s="13">
        <v>11</v>
      </c>
      <c r="N12" s="13"/>
      <c r="O12" s="14">
        <f t="shared" ref="O12:O31" si="0">SUM(E12:N12)</f>
        <v>79</v>
      </c>
      <c r="P12" s="10" t="str">
        <f>IF(O12&gt;50,"BAŞARILI","BAŞARISIZ")</f>
        <v>BAŞARILI</v>
      </c>
    </row>
    <row r="13" spans="1:16" ht="13.5" x14ac:dyDescent="0.2">
      <c r="A13" s="12">
        <v>2</v>
      </c>
      <c r="B13" s="44"/>
      <c r="C13" s="45"/>
      <c r="D13" s="45"/>
      <c r="E13" s="13">
        <v>5</v>
      </c>
      <c r="F13" s="13">
        <v>7</v>
      </c>
      <c r="G13" s="13">
        <v>10</v>
      </c>
      <c r="H13" s="13">
        <v>3</v>
      </c>
      <c r="I13" s="13">
        <v>10</v>
      </c>
      <c r="J13" s="13">
        <v>7</v>
      </c>
      <c r="K13" s="13">
        <v>5</v>
      </c>
      <c r="L13" s="13">
        <v>10</v>
      </c>
      <c r="M13" s="13">
        <v>8</v>
      </c>
      <c r="N13" s="13"/>
      <c r="O13" s="14">
        <f t="shared" si="0"/>
        <v>65</v>
      </c>
      <c r="P13" s="10" t="str">
        <f t="shared" ref="P13:P28" si="1">IF(O13&gt;50,"BAŞARILI","BAŞARISIZ")</f>
        <v>BAŞARILI</v>
      </c>
    </row>
    <row r="14" spans="1:16" ht="13.5" x14ac:dyDescent="0.2">
      <c r="A14" s="12">
        <v>3</v>
      </c>
      <c r="B14" s="44"/>
      <c r="C14" s="45"/>
      <c r="D14" s="45"/>
      <c r="E14" s="13">
        <v>10</v>
      </c>
      <c r="F14" s="13">
        <v>10</v>
      </c>
      <c r="G14" s="13">
        <v>8</v>
      </c>
      <c r="H14" s="13">
        <v>0</v>
      </c>
      <c r="I14" s="13">
        <v>10</v>
      </c>
      <c r="J14" s="13">
        <v>10</v>
      </c>
      <c r="K14" s="13">
        <v>3</v>
      </c>
      <c r="L14" s="13">
        <v>10</v>
      </c>
      <c r="M14" s="13">
        <v>20</v>
      </c>
      <c r="N14" s="13"/>
      <c r="O14" s="14">
        <f t="shared" si="0"/>
        <v>81</v>
      </c>
      <c r="P14" s="10" t="str">
        <f t="shared" si="1"/>
        <v>BAŞARILI</v>
      </c>
    </row>
    <row r="15" spans="1:16" ht="13.5" x14ac:dyDescent="0.2">
      <c r="A15" s="12">
        <v>4</v>
      </c>
      <c r="B15" s="44"/>
      <c r="C15" s="45"/>
      <c r="D15" s="45"/>
      <c r="E15" s="13">
        <v>10</v>
      </c>
      <c r="F15" s="13">
        <v>10</v>
      </c>
      <c r="G15" s="13">
        <v>0</v>
      </c>
      <c r="H15" s="13">
        <v>10</v>
      </c>
      <c r="I15" s="13">
        <v>10</v>
      </c>
      <c r="J15" s="13">
        <v>5</v>
      </c>
      <c r="K15" s="13">
        <v>0</v>
      </c>
      <c r="L15" s="13">
        <v>5</v>
      </c>
      <c r="M15" s="13">
        <v>6</v>
      </c>
      <c r="N15" s="13"/>
      <c r="O15" s="14">
        <f t="shared" si="0"/>
        <v>56</v>
      </c>
      <c r="P15" s="10" t="str">
        <f t="shared" si="1"/>
        <v>BAŞARILI</v>
      </c>
    </row>
    <row r="16" spans="1:16" ht="13.5" x14ac:dyDescent="0.2">
      <c r="A16" s="12">
        <v>5</v>
      </c>
      <c r="B16" s="44"/>
      <c r="C16" s="45"/>
      <c r="D16" s="45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/>
      <c r="P16" s="10"/>
    </row>
    <row r="17" spans="1:16" ht="13.5" x14ac:dyDescent="0.2">
      <c r="A17" s="12">
        <v>6</v>
      </c>
      <c r="B17" s="44"/>
      <c r="C17" s="45"/>
      <c r="D17" s="45"/>
      <c r="E17" s="13">
        <v>6</v>
      </c>
      <c r="F17" s="13">
        <v>10</v>
      </c>
      <c r="G17" s="13">
        <v>10</v>
      </c>
      <c r="H17" s="13">
        <v>0</v>
      </c>
      <c r="I17" s="13">
        <v>10</v>
      </c>
      <c r="J17" s="13">
        <v>8</v>
      </c>
      <c r="K17" s="13">
        <v>6</v>
      </c>
      <c r="L17" s="13">
        <v>10</v>
      </c>
      <c r="M17" s="13">
        <v>16</v>
      </c>
      <c r="N17" s="13"/>
      <c r="O17" s="14">
        <f t="shared" si="0"/>
        <v>76</v>
      </c>
      <c r="P17" s="10" t="str">
        <f t="shared" si="1"/>
        <v>BAŞARILI</v>
      </c>
    </row>
    <row r="18" spans="1:16" ht="13.5" x14ac:dyDescent="0.2">
      <c r="A18" s="12">
        <v>7</v>
      </c>
      <c r="B18" s="44"/>
      <c r="C18" s="45"/>
      <c r="D18" s="45"/>
      <c r="E18" s="13">
        <v>0</v>
      </c>
      <c r="F18" s="13">
        <v>8</v>
      </c>
      <c r="G18" s="13">
        <v>8</v>
      </c>
      <c r="H18" s="13">
        <v>10</v>
      </c>
      <c r="I18" s="13">
        <v>10</v>
      </c>
      <c r="J18" s="13">
        <v>0</v>
      </c>
      <c r="K18" s="13">
        <v>8</v>
      </c>
      <c r="L18" s="13">
        <v>10</v>
      </c>
      <c r="M18" s="13">
        <v>2</v>
      </c>
      <c r="N18" s="13"/>
      <c r="O18" s="14">
        <f t="shared" si="0"/>
        <v>56</v>
      </c>
      <c r="P18" s="10" t="str">
        <f t="shared" si="1"/>
        <v>BAŞARILI</v>
      </c>
    </row>
    <row r="19" spans="1:16" ht="13.5" x14ac:dyDescent="0.2">
      <c r="A19" s="12">
        <v>8</v>
      </c>
      <c r="B19" s="44"/>
      <c r="C19" s="45"/>
      <c r="D19" s="45"/>
      <c r="E19" s="13">
        <v>10</v>
      </c>
      <c r="F19" s="13">
        <v>10</v>
      </c>
      <c r="G19" s="13">
        <v>8</v>
      </c>
      <c r="H19" s="13">
        <v>10</v>
      </c>
      <c r="I19" s="13">
        <v>10</v>
      </c>
      <c r="J19" s="13">
        <v>7</v>
      </c>
      <c r="K19" s="13">
        <v>10</v>
      </c>
      <c r="L19" s="13">
        <v>10</v>
      </c>
      <c r="M19" s="13">
        <v>18</v>
      </c>
      <c r="N19" s="13"/>
      <c r="O19" s="14">
        <f t="shared" si="0"/>
        <v>93</v>
      </c>
      <c r="P19" s="10" t="str">
        <f t="shared" si="1"/>
        <v>BAŞARILI</v>
      </c>
    </row>
    <row r="20" spans="1:16" ht="13.5" x14ac:dyDescent="0.2">
      <c r="A20" s="12">
        <v>9</v>
      </c>
      <c r="B20" s="44"/>
      <c r="C20" s="45"/>
      <c r="D20" s="45"/>
      <c r="E20" s="13">
        <v>8</v>
      </c>
      <c r="F20" s="13">
        <v>8</v>
      </c>
      <c r="G20" s="13">
        <v>10</v>
      </c>
      <c r="H20" s="13">
        <v>10</v>
      </c>
      <c r="I20" s="13">
        <v>10</v>
      </c>
      <c r="J20" s="13">
        <v>10</v>
      </c>
      <c r="K20" s="13">
        <v>10</v>
      </c>
      <c r="L20" s="13">
        <v>8</v>
      </c>
      <c r="M20" s="13">
        <v>20</v>
      </c>
      <c r="N20" s="13"/>
      <c r="O20" s="14">
        <f t="shared" si="0"/>
        <v>94</v>
      </c>
      <c r="P20" s="10" t="str">
        <f t="shared" si="1"/>
        <v>BAŞARILI</v>
      </c>
    </row>
    <row r="21" spans="1:16" ht="13.5" x14ac:dyDescent="0.2">
      <c r="A21" s="12">
        <v>10</v>
      </c>
      <c r="B21" s="44"/>
      <c r="C21" s="45"/>
      <c r="D21" s="45"/>
      <c r="E21" s="13">
        <v>8</v>
      </c>
      <c r="F21" s="13">
        <v>10</v>
      </c>
      <c r="G21" s="13">
        <v>8</v>
      </c>
      <c r="H21" s="13">
        <v>0</v>
      </c>
      <c r="I21" s="13">
        <v>10</v>
      </c>
      <c r="J21" s="13">
        <v>10</v>
      </c>
      <c r="K21" s="13">
        <v>10</v>
      </c>
      <c r="L21" s="13">
        <v>10</v>
      </c>
      <c r="M21" s="13">
        <v>20</v>
      </c>
      <c r="N21" s="13"/>
      <c r="O21" s="14">
        <f t="shared" si="0"/>
        <v>86</v>
      </c>
      <c r="P21" s="10" t="str">
        <f t="shared" si="1"/>
        <v>BAŞARILI</v>
      </c>
    </row>
    <row r="22" spans="1:16" ht="13.5" x14ac:dyDescent="0.2">
      <c r="A22" s="12">
        <v>11</v>
      </c>
      <c r="B22" s="44"/>
      <c r="C22" s="45"/>
      <c r="D22" s="45"/>
      <c r="E22" s="13">
        <v>10</v>
      </c>
      <c r="F22" s="13">
        <v>8</v>
      </c>
      <c r="G22" s="13">
        <v>10</v>
      </c>
      <c r="H22" s="13">
        <v>10</v>
      </c>
      <c r="I22" s="13">
        <v>10</v>
      </c>
      <c r="J22" s="13">
        <v>5</v>
      </c>
      <c r="K22" s="13">
        <v>10</v>
      </c>
      <c r="L22" s="13">
        <v>10</v>
      </c>
      <c r="M22" s="13">
        <v>7</v>
      </c>
      <c r="N22" s="13"/>
      <c r="O22" s="14">
        <f t="shared" si="0"/>
        <v>80</v>
      </c>
      <c r="P22" s="10" t="str">
        <f t="shared" si="1"/>
        <v>BAŞARILI</v>
      </c>
    </row>
    <row r="23" spans="1:16" ht="13.5" x14ac:dyDescent="0.2">
      <c r="A23" s="12">
        <v>12</v>
      </c>
      <c r="B23" s="44"/>
      <c r="C23" s="45"/>
      <c r="D23" s="45"/>
      <c r="E23" s="13">
        <v>10</v>
      </c>
      <c r="F23" s="13">
        <v>10</v>
      </c>
      <c r="G23" s="13">
        <v>10</v>
      </c>
      <c r="H23" s="13">
        <v>10</v>
      </c>
      <c r="I23" s="13">
        <v>10</v>
      </c>
      <c r="J23" s="13">
        <v>8</v>
      </c>
      <c r="K23" s="13">
        <v>3</v>
      </c>
      <c r="L23" s="13">
        <v>10</v>
      </c>
      <c r="M23" s="13">
        <v>15</v>
      </c>
      <c r="N23" s="13"/>
      <c r="O23" s="14">
        <f t="shared" si="0"/>
        <v>86</v>
      </c>
      <c r="P23" s="10" t="str">
        <f t="shared" si="1"/>
        <v>BAŞARILI</v>
      </c>
    </row>
    <row r="24" spans="1:16" ht="13.5" x14ac:dyDescent="0.2">
      <c r="A24" s="12">
        <v>13</v>
      </c>
      <c r="B24" s="44"/>
      <c r="C24" s="45"/>
      <c r="D24" s="45"/>
      <c r="E24" s="13">
        <v>10</v>
      </c>
      <c r="F24" s="13">
        <v>0</v>
      </c>
      <c r="G24" s="13">
        <v>7</v>
      </c>
      <c r="H24" s="13">
        <v>10</v>
      </c>
      <c r="I24" s="13">
        <v>10</v>
      </c>
      <c r="J24" s="13">
        <v>10</v>
      </c>
      <c r="K24" s="13">
        <v>8</v>
      </c>
      <c r="L24" s="13">
        <v>10</v>
      </c>
      <c r="M24" s="13">
        <v>18</v>
      </c>
      <c r="N24" s="13"/>
      <c r="O24" s="14">
        <f t="shared" si="0"/>
        <v>83</v>
      </c>
      <c r="P24" s="10" t="str">
        <f t="shared" si="1"/>
        <v>BAŞARILI</v>
      </c>
    </row>
    <row r="25" spans="1:16" ht="13.5" x14ac:dyDescent="0.2">
      <c r="A25" s="12">
        <v>14</v>
      </c>
      <c r="B25" s="44"/>
      <c r="C25" s="45"/>
      <c r="D25" s="45"/>
      <c r="E25" s="13">
        <v>6</v>
      </c>
      <c r="F25" s="13">
        <v>10</v>
      </c>
      <c r="G25" s="13">
        <v>10</v>
      </c>
      <c r="H25" s="13">
        <v>10</v>
      </c>
      <c r="I25" s="13">
        <v>10</v>
      </c>
      <c r="J25" s="13">
        <v>10</v>
      </c>
      <c r="K25" s="13">
        <v>6</v>
      </c>
      <c r="L25" s="13">
        <v>10</v>
      </c>
      <c r="M25" s="13">
        <v>18</v>
      </c>
      <c r="N25" s="13"/>
      <c r="O25" s="14">
        <f t="shared" si="0"/>
        <v>90</v>
      </c>
      <c r="P25" s="10" t="str">
        <f t="shared" si="1"/>
        <v>BAŞARILI</v>
      </c>
    </row>
    <row r="26" spans="1:16" ht="13.5" x14ac:dyDescent="0.2">
      <c r="A26" s="12">
        <v>15</v>
      </c>
      <c r="B26" s="44"/>
      <c r="C26" s="45"/>
      <c r="D26" s="45"/>
      <c r="E26" s="13">
        <v>6</v>
      </c>
      <c r="F26" s="13">
        <v>10</v>
      </c>
      <c r="G26" s="13">
        <v>10</v>
      </c>
      <c r="H26" s="13">
        <v>10</v>
      </c>
      <c r="I26" s="13">
        <v>10</v>
      </c>
      <c r="J26" s="13">
        <v>10</v>
      </c>
      <c r="K26" s="13">
        <v>10</v>
      </c>
      <c r="L26" s="13">
        <v>5</v>
      </c>
      <c r="M26" s="13">
        <v>13</v>
      </c>
      <c r="N26" s="13"/>
      <c r="O26" s="14">
        <f t="shared" si="0"/>
        <v>84</v>
      </c>
      <c r="P26" s="10" t="str">
        <f t="shared" si="1"/>
        <v>BAŞARILI</v>
      </c>
    </row>
    <row r="27" spans="1:16" ht="13.5" x14ac:dyDescent="0.2">
      <c r="A27" s="12">
        <v>16</v>
      </c>
      <c r="B27" s="44"/>
      <c r="C27" s="45"/>
      <c r="D27" s="45"/>
      <c r="E27" s="13">
        <v>2</v>
      </c>
      <c r="F27" s="13">
        <v>8</v>
      </c>
      <c r="G27" s="13">
        <v>7</v>
      </c>
      <c r="H27" s="13">
        <v>0</v>
      </c>
      <c r="I27" s="13">
        <v>0</v>
      </c>
      <c r="J27" s="13">
        <v>6</v>
      </c>
      <c r="K27" s="13">
        <v>3</v>
      </c>
      <c r="L27" s="13">
        <v>10</v>
      </c>
      <c r="M27" s="13">
        <v>12</v>
      </c>
      <c r="N27" s="13"/>
      <c r="O27" s="14">
        <f t="shared" si="0"/>
        <v>48</v>
      </c>
      <c r="P27" s="10" t="str">
        <f>IF(O27&gt;50,"BAŞARILI","BAŞARISIZ")</f>
        <v>BAŞARISIZ</v>
      </c>
    </row>
    <row r="28" spans="1:16" ht="13.5" x14ac:dyDescent="0.2">
      <c r="A28" s="12">
        <v>17</v>
      </c>
      <c r="B28" s="44"/>
      <c r="C28" s="45"/>
      <c r="D28" s="45"/>
      <c r="E28" s="13">
        <v>10</v>
      </c>
      <c r="F28" s="13">
        <v>8</v>
      </c>
      <c r="G28" s="13">
        <v>8</v>
      </c>
      <c r="H28" s="13">
        <v>10</v>
      </c>
      <c r="I28" s="13">
        <v>10</v>
      </c>
      <c r="J28" s="13">
        <v>10</v>
      </c>
      <c r="K28" s="13">
        <v>8</v>
      </c>
      <c r="L28" s="13">
        <v>10</v>
      </c>
      <c r="M28" s="13">
        <v>4</v>
      </c>
      <c r="N28" s="13"/>
      <c r="O28" s="14">
        <f t="shared" si="0"/>
        <v>78</v>
      </c>
      <c r="P28" s="10" t="str">
        <f t="shared" si="1"/>
        <v>BAŞARILI</v>
      </c>
    </row>
    <row r="29" spans="1:16" ht="13.5" x14ac:dyDescent="0.15">
      <c r="A29" s="46">
        <v>18</v>
      </c>
      <c r="B29" s="47"/>
      <c r="C29" s="48"/>
      <c r="D29" s="49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50"/>
      <c r="P29" s="51"/>
    </row>
    <row r="30" spans="1:16" ht="13.5" x14ac:dyDescent="0.2">
      <c r="A30" s="12">
        <v>19</v>
      </c>
      <c r="B30" s="44"/>
      <c r="C30" s="45"/>
      <c r="D30" s="45"/>
      <c r="E30" s="13">
        <v>8</v>
      </c>
      <c r="F30" s="13">
        <v>10</v>
      </c>
      <c r="G30" s="13">
        <v>10</v>
      </c>
      <c r="H30" s="13">
        <v>10</v>
      </c>
      <c r="I30" s="13">
        <v>10</v>
      </c>
      <c r="J30" s="13">
        <v>10</v>
      </c>
      <c r="K30" s="13">
        <v>10</v>
      </c>
      <c r="L30" s="13">
        <v>10</v>
      </c>
      <c r="M30" s="13">
        <v>18</v>
      </c>
      <c r="N30" s="13"/>
      <c r="O30" s="14">
        <f t="shared" si="0"/>
        <v>96</v>
      </c>
      <c r="P30" s="10" t="str">
        <f>IF(O30&gt;50,"BAŞARILI","BAŞARISIZ")</f>
        <v>BAŞARILI</v>
      </c>
    </row>
    <row r="31" spans="1:16" ht="19.5" customHeight="1" x14ac:dyDescent="0.15">
      <c r="A31" s="82" t="s">
        <v>7</v>
      </c>
      <c r="B31" s="82"/>
      <c r="C31" s="82"/>
      <c r="D31" s="82"/>
      <c r="E31" s="13" t="s">
        <v>6</v>
      </c>
      <c r="F31" s="13" t="s">
        <v>6</v>
      </c>
      <c r="G31" s="13" t="s">
        <v>6</v>
      </c>
      <c r="H31" s="13" t="s">
        <v>6</v>
      </c>
      <c r="I31" s="13" t="s">
        <v>6</v>
      </c>
      <c r="J31" s="13" t="s">
        <v>6</v>
      </c>
      <c r="K31" s="13" t="s">
        <v>6</v>
      </c>
      <c r="L31" s="13" t="s">
        <v>6</v>
      </c>
      <c r="M31" s="13" t="s">
        <v>6</v>
      </c>
      <c r="N31" s="13" t="s">
        <v>6</v>
      </c>
      <c r="O31" s="14">
        <f t="shared" si="0"/>
        <v>0</v>
      </c>
      <c r="P31" s="15" t="s">
        <v>8</v>
      </c>
    </row>
    <row r="32" spans="1:16" s="9" customFormat="1" x14ac:dyDescent="0.15">
      <c r="A32" s="83" t="s">
        <v>2</v>
      </c>
      <c r="B32" s="83"/>
      <c r="C32" s="83"/>
      <c r="D32" s="83"/>
      <c r="E32" s="41">
        <f t="shared" ref="E32:N32" si="2">AVERAGE(E12:E30)*100/E11</f>
        <v>75.882352941176464</v>
      </c>
      <c r="F32" s="41">
        <f t="shared" si="2"/>
        <v>86.470588235294116</v>
      </c>
      <c r="G32" s="41">
        <f t="shared" si="2"/>
        <v>83.529411764705884</v>
      </c>
      <c r="H32" s="41">
        <f t="shared" si="2"/>
        <v>72.35294117647058</v>
      </c>
      <c r="I32" s="41">
        <f t="shared" si="2"/>
        <v>88.235294117647058</v>
      </c>
      <c r="J32" s="41">
        <f t="shared" si="2"/>
        <v>80</v>
      </c>
      <c r="K32" s="41">
        <f t="shared" si="2"/>
        <v>70.588235294117652</v>
      </c>
      <c r="L32" s="41">
        <f t="shared" si="2"/>
        <v>92.941176470588246</v>
      </c>
      <c r="M32" s="41">
        <f t="shared" si="2"/>
        <v>66.470588235294116</v>
      </c>
      <c r="N32" s="41" t="e">
        <f t="shared" si="2"/>
        <v>#DIV/0!</v>
      </c>
      <c r="O32" s="16">
        <f>AVERAGE(O12:O30)</f>
        <v>78.294117647058826</v>
      </c>
      <c r="P32" s="11" t="str">
        <f>IF(O32&gt;49,"BAŞARILI","BAŞARISIZ")</f>
        <v>BAŞARILI</v>
      </c>
    </row>
    <row r="33" spans="1:16" ht="20.25" customHeight="1" x14ac:dyDescent="0.15">
      <c r="A33" s="79" t="s">
        <v>3</v>
      </c>
      <c r="B33" s="79"/>
      <c r="C33" s="79"/>
      <c r="D33" s="79"/>
      <c r="E33" s="79" t="s">
        <v>4</v>
      </c>
      <c r="F33" s="79"/>
      <c r="G33" s="79"/>
      <c r="H33" s="79"/>
      <c r="I33" s="79" t="s">
        <v>12</v>
      </c>
      <c r="J33" s="79"/>
      <c r="K33" s="79"/>
      <c r="L33" s="79"/>
      <c r="M33" s="79" t="s">
        <v>20</v>
      </c>
      <c r="N33" s="79"/>
      <c r="O33" s="79"/>
      <c r="P33" s="79"/>
    </row>
    <row r="34" spans="1:16" s="9" customFormat="1" ht="6.75" customHeight="1" x14ac:dyDescent="0.15">
      <c r="A34" s="81">
        <f>COUNTIF(P12:P30,"BAŞARILI")</f>
        <v>16</v>
      </c>
      <c r="B34" s="81"/>
      <c r="C34" s="81"/>
      <c r="D34" s="81"/>
      <c r="E34" s="81">
        <f>COUNTIF(P12:P30,"BAŞARISIZ")</f>
        <v>1</v>
      </c>
      <c r="F34" s="81"/>
      <c r="G34" s="81"/>
      <c r="H34" s="81"/>
      <c r="I34" s="78">
        <f>A34/(A34+E34)*100</f>
        <v>94.117647058823522</v>
      </c>
      <c r="J34" s="78"/>
      <c r="K34" s="78"/>
      <c r="L34" s="78"/>
      <c r="M34" s="78">
        <f>E34/(A34+E34)*100</f>
        <v>5.8823529411764701</v>
      </c>
      <c r="N34" s="78"/>
      <c r="O34" s="78"/>
      <c r="P34" s="78"/>
    </row>
    <row r="35" spans="1:16" s="9" customFormat="1" ht="7.5" customHeight="1" x14ac:dyDescent="0.15">
      <c r="A35" s="81"/>
      <c r="B35" s="81"/>
      <c r="C35" s="81"/>
      <c r="D35" s="81"/>
      <c r="E35" s="81"/>
      <c r="F35" s="81"/>
      <c r="G35" s="81"/>
      <c r="H35" s="81"/>
      <c r="I35" s="78"/>
      <c r="J35" s="78"/>
      <c r="K35" s="78"/>
      <c r="L35" s="78"/>
      <c r="M35" s="78"/>
      <c r="N35" s="78"/>
      <c r="O35" s="78"/>
      <c r="P35" s="78"/>
    </row>
    <row r="36" spans="1:16" ht="12.75" customHeight="1" x14ac:dyDescent="0.15">
      <c r="A36" s="55" t="s">
        <v>32</v>
      </c>
      <c r="B36" s="61"/>
      <c r="C36" s="61"/>
      <c r="D36" s="56"/>
      <c r="E36" s="55" t="s">
        <v>33</v>
      </c>
      <c r="F36" s="61"/>
      <c r="G36" s="61"/>
      <c r="H36" s="56"/>
      <c r="I36" s="80" t="s">
        <v>9</v>
      </c>
      <c r="J36" s="80"/>
      <c r="K36" s="80"/>
      <c r="L36" s="80"/>
      <c r="M36" s="80"/>
      <c r="N36" s="80"/>
      <c r="O36" s="80"/>
      <c r="P36" s="80"/>
    </row>
    <row r="37" spans="1:16" ht="13.5" customHeight="1" x14ac:dyDescent="0.15">
      <c r="A37" s="62"/>
      <c r="B37" s="63"/>
      <c r="C37" s="63"/>
      <c r="D37" s="64"/>
      <c r="E37" s="62"/>
      <c r="F37" s="63"/>
      <c r="G37" s="63"/>
      <c r="H37" s="64"/>
      <c r="I37" s="80"/>
      <c r="J37" s="80"/>
      <c r="K37" s="80"/>
      <c r="L37" s="80"/>
      <c r="M37" s="80"/>
      <c r="N37" s="80"/>
      <c r="O37" s="80"/>
      <c r="P37" s="80"/>
    </row>
    <row r="38" spans="1:16" x14ac:dyDescent="0.15">
      <c r="A38" s="62"/>
      <c r="B38" s="63"/>
      <c r="C38" s="63"/>
      <c r="D38" s="64"/>
      <c r="E38" s="62"/>
      <c r="F38" s="63"/>
      <c r="G38" s="63"/>
      <c r="H38" s="64"/>
      <c r="I38" s="86"/>
      <c r="J38" s="86"/>
      <c r="K38" s="86"/>
      <c r="L38" s="86"/>
      <c r="M38" s="86"/>
      <c r="N38" s="86"/>
      <c r="O38" s="86"/>
      <c r="P38" s="86"/>
    </row>
    <row r="39" spans="1:16" x14ac:dyDescent="0.15">
      <c r="A39" s="57"/>
      <c r="B39" s="65"/>
      <c r="C39" s="65"/>
      <c r="D39" s="58"/>
      <c r="E39" s="57"/>
      <c r="F39" s="65"/>
      <c r="G39" s="65"/>
      <c r="H39" s="58"/>
      <c r="I39" s="86"/>
      <c r="J39" s="86"/>
      <c r="K39" s="86"/>
      <c r="L39" s="86"/>
      <c r="M39" s="86"/>
      <c r="N39" s="86"/>
      <c r="O39" s="86"/>
      <c r="P39" s="86"/>
    </row>
    <row r="41" spans="1:16" x14ac:dyDescent="0.15">
      <c r="C41" s="52" t="s">
        <v>36</v>
      </c>
    </row>
    <row r="88" spans="5:15" x14ac:dyDescent="0.15"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5:15" x14ac:dyDescent="0.15"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</sheetData>
  <sheetProtection selectLockedCells="1" selectUnlockedCells="1"/>
  <mergeCells count="36">
    <mergeCell ref="I34:L35"/>
    <mergeCell ref="A36:D39"/>
    <mergeCell ref="A6:I7"/>
    <mergeCell ref="J6:P7"/>
    <mergeCell ref="E33:H33"/>
    <mergeCell ref="E34:H35"/>
    <mergeCell ref="I9:I10"/>
    <mergeCell ref="P9:P10"/>
    <mergeCell ref="D1:N3"/>
    <mergeCell ref="O9:O10"/>
    <mergeCell ref="H9:H10"/>
    <mergeCell ref="M9:M10"/>
    <mergeCell ref="E8:N8"/>
    <mergeCell ref="K9:K10"/>
    <mergeCell ref="E9:E10"/>
    <mergeCell ref="N9:N10"/>
    <mergeCell ref="L9:L10"/>
    <mergeCell ref="J9:J10"/>
    <mergeCell ref="F9:F10"/>
    <mergeCell ref="G9:G10"/>
    <mergeCell ref="A4:N5"/>
    <mergeCell ref="C9:D10"/>
    <mergeCell ref="C11:D11"/>
    <mergeCell ref="E36:H39"/>
    <mergeCell ref="A1:B3"/>
    <mergeCell ref="M34:P35"/>
    <mergeCell ref="M33:P33"/>
    <mergeCell ref="B9:B11"/>
    <mergeCell ref="A9:A11"/>
    <mergeCell ref="A34:D35"/>
    <mergeCell ref="A33:D33"/>
    <mergeCell ref="A31:D31"/>
    <mergeCell ref="A32:D32"/>
    <mergeCell ref="I36:P37"/>
    <mergeCell ref="I38:P39"/>
    <mergeCell ref="I33:L33"/>
  </mergeCells>
  <phoneticPr fontId="0" type="noConversion"/>
  <conditionalFormatting sqref="P12:P32">
    <cfRule type="cellIs" dxfId="1" priority="1" stopIfTrue="1" operator="equal">
      <formula>"BAŞARILI"</formula>
    </cfRule>
    <cfRule type="cellIs" dxfId="0" priority="2" stopIfTrue="1" operator="equal">
      <formula>"BAŞARISIZ"</formula>
    </cfRule>
  </conditionalFormatting>
  <hyperlinks>
    <hyperlink ref="C41" r:id="rId1" xr:uid="{00000000-0004-0000-0000-000000000000}"/>
  </hyperlinks>
  <printOptions horizontalCentered="1" verticalCentered="1"/>
  <pageMargins left="0.86" right="0.19685039370078741" top="0.39" bottom="0.19685039370078741" header="0.19" footer="0"/>
  <pageSetup paperSize="9" scale="74" orientation="landscape" horizontalDpi="4294967293" verticalDpi="4294967293" r:id="rId2"/>
  <headerFooter alignWithMargins="0">
    <oddFooter>&amp;F</oddFooter>
  </headerFooter>
  <rowBreaks count="1" manualBreakCount="1">
    <brk id="41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abSelected="1" topLeftCell="B19" zoomScaleNormal="100" workbookViewId="0">
      <selection activeCell="C26" sqref="C26:C27"/>
    </sheetView>
  </sheetViews>
  <sheetFormatPr defaultRowHeight="12.75" x14ac:dyDescent="0.15"/>
  <cols>
    <col min="1" max="1" width="0.94140625" customWidth="1"/>
    <col min="2" max="2" width="15.1015625" customWidth="1"/>
    <col min="3" max="3" width="35.1953125" customWidth="1"/>
    <col min="4" max="4" width="8.76171875" customWidth="1"/>
    <col min="5" max="5" width="4.3125" customWidth="1"/>
    <col min="7" max="7" width="45.84765625" customWidth="1"/>
    <col min="9" max="9" width="23.734375" customWidth="1"/>
  </cols>
  <sheetData>
    <row r="1" spans="1:10" ht="13.5" customHeight="1" x14ac:dyDescent="0.15">
      <c r="A1" s="3"/>
      <c r="B1" s="94" t="str">
        <f>ANALİZ!D1</f>
        <v xml:space="preserve">……………... İMAM HATİP ORTAOKULU 2023-2024 EĞİTİM-ÖĞRETİM YILI 8/A SINIFI DİN KÜLTÜRÜ ve AHLAK BİLGİSİ 1.DÖNEM 2.SINAV ANALİZİ                                        </v>
      </c>
      <c r="C1" s="94"/>
      <c r="D1" s="94"/>
      <c r="E1" s="94"/>
      <c r="F1" s="94"/>
      <c r="G1" s="94"/>
      <c r="H1" s="2"/>
      <c r="I1" s="2"/>
      <c r="J1" s="2"/>
    </row>
    <row r="2" spans="1:10" ht="31.5" customHeight="1" x14ac:dyDescent="0.15">
      <c r="B2" s="94"/>
      <c r="C2" s="94"/>
      <c r="D2" s="94"/>
      <c r="E2" s="94"/>
      <c r="F2" s="94"/>
      <c r="G2" s="94"/>
      <c r="H2" s="1"/>
    </row>
    <row r="3" spans="1:10" ht="12.75" customHeight="1" x14ac:dyDescent="0.15">
      <c r="B3" s="94" t="s">
        <v>10</v>
      </c>
      <c r="C3" s="94"/>
      <c r="D3" s="94"/>
      <c r="E3" s="94"/>
      <c r="F3" s="94"/>
      <c r="G3" s="94"/>
      <c r="H3" s="1"/>
    </row>
    <row r="4" spans="1:10" ht="11.25" customHeight="1" x14ac:dyDescent="0.15">
      <c r="B4" s="94"/>
      <c r="C4" s="94"/>
      <c r="D4" s="94"/>
      <c r="E4" s="94"/>
      <c r="F4" s="94"/>
      <c r="G4" s="94"/>
    </row>
    <row r="5" spans="1:10" ht="10.5" customHeight="1" x14ac:dyDescent="0.15">
      <c r="B5" s="80" t="s">
        <v>17</v>
      </c>
      <c r="C5" s="80"/>
      <c r="D5" s="95" t="s">
        <v>18</v>
      </c>
      <c r="E5" s="95"/>
      <c r="F5" s="80" t="s">
        <v>19</v>
      </c>
      <c r="G5" s="80"/>
    </row>
    <row r="6" spans="1:10" ht="12.75" customHeight="1" x14ac:dyDescent="0.15">
      <c r="B6" s="80"/>
      <c r="C6" s="80"/>
      <c r="D6" s="95"/>
      <c r="E6" s="95"/>
      <c r="F6" s="80"/>
      <c r="G6" s="80"/>
    </row>
    <row r="7" spans="1:10" ht="12.75" customHeight="1" x14ac:dyDescent="0.15">
      <c r="B7" s="80"/>
      <c r="C7" s="80"/>
      <c r="D7" s="95"/>
      <c r="E7" s="95"/>
      <c r="F7" s="80"/>
      <c r="G7" s="80"/>
    </row>
    <row r="8" spans="1:10" ht="14.25" customHeight="1" x14ac:dyDescent="0.15">
      <c r="B8" s="80"/>
      <c r="C8" s="80"/>
      <c r="D8" s="95"/>
      <c r="E8" s="95"/>
      <c r="F8" s="80"/>
      <c r="G8" s="80"/>
    </row>
    <row r="9" spans="1:10" ht="42" customHeight="1" x14ac:dyDescent="0.15">
      <c r="B9" s="99" t="str">
        <f>ANALİZ!E9</f>
        <v>1.İnsanın ilmi, iradesi, sorumluluğu ile kader arasında ilişki kurar.</v>
      </c>
      <c r="C9" s="99"/>
      <c r="D9" s="98">
        <f>ANALİZ!E32</f>
        <v>75.882352941176464</v>
      </c>
      <c r="E9" s="98"/>
      <c r="F9" s="100"/>
      <c r="G9" s="100"/>
    </row>
    <row r="10" spans="1:10" ht="39.75" customHeight="1" x14ac:dyDescent="0.15">
      <c r="B10" s="93" t="str">
        <f>ANALİZ!G9</f>
        <v>3.Kader ve kaza inancını ayet ve hadislerle açıklar.</v>
      </c>
      <c r="C10" s="93"/>
      <c r="D10" s="98">
        <f>ANALİZ!F32</f>
        <v>86.470588235294116</v>
      </c>
      <c r="E10" s="98"/>
      <c r="F10" s="100"/>
      <c r="G10" s="100"/>
    </row>
    <row r="11" spans="1:10" ht="27" customHeight="1" x14ac:dyDescent="0.15">
      <c r="B11" s="93" t="str">
        <f>ANALİZ!L9</f>
        <v>8.Zekât ve sadaka ibadetini ayet ve hadislerle açıklar.</v>
      </c>
      <c r="C11" s="93"/>
      <c r="D11" s="98">
        <f>ANALİZ!G32</f>
        <v>83.529411764705884</v>
      </c>
      <c r="E11" s="98"/>
      <c r="F11" s="100"/>
      <c r="G11" s="100"/>
    </row>
    <row r="12" spans="1:10" ht="25.5" customHeight="1" x14ac:dyDescent="0.15">
      <c r="B12" s="93" t="str">
        <f>ANALİZ!H9</f>
        <v>4. Hz. Şuayb’in (a.s.) hayatını ana hatlarıyla tanır.</v>
      </c>
      <c r="C12" s="93"/>
      <c r="D12" s="98">
        <f>ANALİZ!H32</f>
        <v>72.35294117647058</v>
      </c>
      <c r="E12" s="98"/>
      <c r="F12" s="100"/>
      <c r="G12" s="100"/>
    </row>
    <row r="13" spans="1:10" ht="25.5" customHeight="1" x14ac:dyDescent="0.15">
      <c r="B13" s="93" t="str">
        <f>ANALİZ!I9</f>
        <v>5. Kaza ve kader ile ilgili kavramları analiz eder.</v>
      </c>
      <c r="C13" s="93"/>
      <c r="D13" s="98">
        <f>ANALİZ!I32</f>
        <v>88.235294117647058</v>
      </c>
      <c r="E13" s="98"/>
      <c r="F13" s="100"/>
      <c r="G13" s="100"/>
    </row>
    <row r="14" spans="1:10" ht="26.25" customHeight="1" x14ac:dyDescent="0.15">
      <c r="B14" s="93" t="str">
        <f>ANALİZ!J9</f>
        <v>6. Zekât ve sadaka ibadetini ayet ve hadislerle açıklar.</v>
      </c>
      <c r="C14" s="93"/>
      <c r="D14" s="98">
        <f>ANALİZ!J32</f>
        <v>80</v>
      </c>
      <c r="E14" s="98"/>
      <c r="F14" s="100"/>
      <c r="G14" s="100"/>
    </row>
    <row r="15" spans="1:10" ht="25.5" customHeight="1" x14ac:dyDescent="0.15">
      <c r="B15" s="93" t="str">
        <f>ANALİZ!K9</f>
        <v>7.İslam’ın paylaşma ve yardımlaşmaya verdiği önemi ayet ve hadisler ışığında yorumlar.</v>
      </c>
      <c r="C15" s="93"/>
      <c r="D15" s="98">
        <f>ANALİZ!K32</f>
        <v>70.588235294117652</v>
      </c>
      <c r="E15" s="98"/>
      <c r="F15" s="100"/>
      <c r="G15" s="100"/>
    </row>
    <row r="16" spans="1:10" ht="25.5" customHeight="1" x14ac:dyDescent="0.15">
      <c r="B16" s="93" t="str">
        <f>ANALİZ!L9</f>
        <v>8.Zekât ve sadaka ibadetini ayet ve hadislerle açıklar.</v>
      </c>
      <c r="C16" s="93"/>
      <c r="D16" s="98">
        <f>ANALİZ!L32</f>
        <v>92.941176470588246</v>
      </c>
      <c r="E16" s="98"/>
      <c r="F16" s="100"/>
      <c r="G16" s="100"/>
    </row>
    <row r="17" spans="2:8" ht="25.5" customHeight="1" x14ac:dyDescent="0.15">
      <c r="B17" s="93" t="str">
        <f>ANALİZ!M9</f>
        <v>9.  Maûn suresini okur, anlamını söyler.</v>
      </c>
      <c r="C17" s="93"/>
      <c r="D17" s="98">
        <f>ANALİZ!M32</f>
        <v>66.470588235294116</v>
      </c>
      <c r="E17" s="98"/>
      <c r="F17" s="100"/>
      <c r="G17" s="100"/>
    </row>
    <row r="18" spans="2:8" ht="27" customHeight="1" x14ac:dyDescent="0.15">
      <c r="B18" s="93" t="str">
        <f>ANALİZ!N9</f>
        <v>10. Zekât ve sadaka ibadetini ayet ve hadislerle açıklar.</v>
      </c>
      <c r="C18" s="93"/>
      <c r="D18" s="98" t="e">
        <f>ANALİZ!N32</f>
        <v>#DIV/0!</v>
      </c>
      <c r="E18" s="98"/>
      <c r="F18" s="100"/>
      <c r="G18" s="100"/>
    </row>
    <row r="19" spans="2:8" ht="24.75" customHeight="1" x14ac:dyDescent="0.15">
      <c r="B19" s="96"/>
      <c r="C19" s="97"/>
      <c r="D19" s="101"/>
      <c r="E19" s="102"/>
      <c r="F19" s="101"/>
      <c r="G19" s="102"/>
    </row>
    <row r="20" spans="2:8" ht="12.75" customHeight="1" x14ac:dyDescent="0.15">
      <c r="B20" s="29"/>
      <c r="C20" s="30"/>
      <c r="D20" s="31"/>
      <c r="E20" s="32"/>
      <c r="F20" s="80" t="str">
        <f>ANALİZ!A36</f>
        <v>………………….
Din Kültürü ve Ahlak Bilgisi Dersi Öğretmeni</v>
      </c>
      <c r="G20" s="80"/>
      <c r="H20" t="s">
        <v>13</v>
      </c>
    </row>
    <row r="21" spans="2:8" x14ac:dyDescent="0.15">
      <c r="B21" s="33"/>
      <c r="C21" s="34"/>
      <c r="D21" s="35"/>
      <c r="E21" s="36"/>
      <c r="F21" s="80"/>
      <c r="G21" s="80"/>
    </row>
    <row r="22" spans="2:8" x14ac:dyDescent="0.15">
      <c r="B22" s="33"/>
      <c r="C22" s="34"/>
      <c r="D22" s="35"/>
      <c r="E22" s="36"/>
      <c r="F22" s="80"/>
      <c r="G22" s="80"/>
    </row>
    <row r="23" spans="2:8" x14ac:dyDescent="0.15">
      <c r="B23" s="37"/>
      <c r="C23" s="38"/>
      <c r="D23" s="39"/>
      <c r="E23" s="40"/>
      <c r="F23" s="80"/>
      <c r="G23" s="80"/>
    </row>
    <row r="24" spans="2:8" x14ac:dyDescent="0.15">
      <c r="B24" s="4"/>
      <c r="C24" s="4"/>
      <c r="H24" t="s">
        <v>13</v>
      </c>
    </row>
    <row r="25" spans="2:8" x14ac:dyDescent="0.15">
      <c r="B25" s="4"/>
      <c r="C25" s="4"/>
    </row>
    <row r="26" spans="2:8" x14ac:dyDescent="0.15">
      <c r="B26" s="4"/>
      <c r="C26" s="53"/>
    </row>
    <row r="27" spans="2:8" x14ac:dyDescent="0.15">
      <c r="B27" s="4"/>
      <c r="C27" s="4"/>
    </row>
    <row r="28" spans="2:8" x14ac:dyDescent="0.15">
      <c r="B28" s="4"/>
      <c r="C28" s="4"/>
    </row>
    <row r="29" spans="2:8" x14ac:dyDescent="0.15">
      <c r="B29" s="4"/>
      <c r="C29" s="4"/>
    </row>
    <row r="30" spans="2:8" x14ac:dyDescent="0.15">
      <c r="B30" s="4"/>
      <c r="C30" s="4"/>
    </row>
  </sheetData>
  <mergeCells count="39">
    <mergeCell ref="F9:G9"/>
    <mergeCell ref="F10:G10"/>
    <mergeCell ref="F11:G11"/>
    <mergeCell ref="F12:G12"/>
    <mergeCell ref="F13:G13"/>
    <mergeCell ref="F20:G23"/>
    <mergeCell ref="F16:G16"/>
    <mergeCell ref="F17:G17"/>
    <mergeCell ref="F18:G18"/>
    <mergeCell ref="F19:G19"/>
    <mergeCell ref="D18:E18"/>
    <mergeCell ref="D19:E19"/>
    <mergeCell ref="D9:E9"/>
    <mergeCell ref="D10:E10"/>
    <mergeCell ref="D11:E11"/>
    <mergeCell ref="D12:E12"/>
    <mergeCell ref="D13:E13"/>
    <mergeCell ref="D14:E14"/>
    <mergeCell ref="B19:C19"/>
    <mergeCell ref="B14:C14"/>
    <mergeCell ref="B15:C15"/>
    <mergeCell ref="B16:C16"/>
    <mergeCell ref="B17:C17"/>
    <mergeCell ref="B18:C18"/>
    <mergeCell ref="B1:G2"/>
    <mergeCell ref="B3:G4"/>
    <mergeCell ref="D5:E8"/>
    <mergeCell ref="F5:G8"/>
    <mergeCell ref="B5:C8"/>
    <mergeCell ref="D15:E15"/>
    <mergeCell ref="D16:E16"/>
    <mergeCell ref="D17:E17"/>
    <mergeCell ref="B9:C9"/>
    <mergeCell ref="B10:C10"/>
    <mergeCell ref="B11:C11"/>
    <mergeCell ref="B12:C12"/>
    <mergeCell ref="B13:C13"/>
    <mergeCell ref="F14:G14"/>
    <mergeCell ref="F15:G15"/>
  </mergeCells>
  <phoneticPr fontId="0" type="noConversion"/>
  <pageMargins left="0.73" right="0.22" top="0.4" bottom="0.47" header="0.14000000000000001" footer="0.19685039370078741"/>
  <pageSetup paperSize="9" scale="7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ANALİZ</vt:lpstr>
      <vt:lpstr>RAPOR</vt:lpstr>
      <vt:lpstr>RAPOR!Yazdırma_Alanı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unal</dc:creator>
  <cp:lastModifiedBy>X</cp:lastModifiedBy>
  <cp:lastPrinted>2023-11-27T14:12:29Z</cp:lastPrinted>
  <dcterms:created xsi:type="dcterms:W3CDTF">2002-03-26T15:20:55Z</dcterms:created>
  <dcterms:modified xsi:type="dcterms:W3CDTF">2024-01-01T17:41:56Z</dcterms:modified>
</cp:coreProperties>
</file>