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6380" windowHeight="8190" tabRatio="500"/>
  </bookViews>
  <sheets>
    <sheet name="Bordro" sheetId="1" r:id="rId1"/>
    <sheet name="AS.ÜCRET HESAPLAMA" sheetId="2" r:id="rId2"/>
  </sheets>
  <externalReferences>
    <externalReference r:id="rId3"/>
  </externalReferences>
  <definedNames>
    <definedName name="daireadı">'[1]Genel Sabitler'!$B$2</definedName>
    <definedName name="düzenlemetarihi">'[1]Genel Sabitler'!$F$3</definedName>
    <definedName name="e_h">'[1]Genel Sabitler'!$F$2</definedName>
    <definedName name="Excel_BuiltIn_Print_Area" localSheetId="0">Bordro!$A$1:$R$27</definedName>
    <definedName name="indirim">'[1]Genel Sabitler'!#REF!</definedName>
    <definedName name="tazminat40">'[1]Genel Sabitler'!#REF!</definedName>
    <definedName name="tazminat70">'[1]Genel Sabitler'!#REF!</definedName>
    <definedName name="_xlnm.Print_Area" localSheetId="0">Bordro!$A$1:$R$27</definedName>
    <definedName name="yılvegösterge">#REF!</definedName>
  </definedNames>
  <calcPr calcId="144525"/>
</workbook>
</file>

<file path=xl/calcChain.xml><?xml version="1.0" encoding="utf-8"?>
<calcChain xmlns="http://schemas.openxmlformats.org/spreadsheetml/2006/main">
  <c r="A5" i="1" l="1"/>
  <c r="H5" i="1"/>
  <c r="X5" i="1"/>
  <c r="H6" i="1"/>
  <c r="J6" i="1"/>
  <c r="K6" i="1" s="1"/>
  <c r="L6" i="1" s="1"/>
  <c r="H7" i="1"/>
  <c r="J7" i="1"/>
  <c r="K7" i="1" s="1"/>
  <c r="L7" i="1" s="1"/>
  <c r="R7" i="1"/>
  <c r="A8" i="1"/>
  <c r="R8" i="1" s="1"/>
  <c r="H8" i="1"/>
  <c r="J8" i="1"/>
  <c r="K8" i="1" s="1"/>
  <c r="L8" i="1" s="1"/>
  <c r="X8" i="1"/>
  <c r="H9" i="1"/>
  <c r="J9" i="1"/>
  <c r="K9" i="1" s="1"/>
  <c r="L9" i="1" s="1"/>
  <c r="R9" i="1"/>
  <c r="H10" i="1"/>
  <c r="J10" i="1" s="1"/>
  <c r="K10" i="1" s="1"/>
  <c r="R10" i="1"/>
  <c r="H11" i="1"/>
  <c r="J11" i="1"/>
  <c r="K11" i="1" s="1"/>
  <c r="L11" i="1" s="1"/>
  <c r="R11" i="1"/>
  <c r="H12" i="1"/>
  <c r="R12" i="1"/>
  <c r="H13" i="1"/>
  <c r="J13" i="1"/>
  <c r="K13" i="1" s="1"/>
  <c r="L13" i="1" s="1"/>
  <c r="R13" i="1"/>
  <c r="H14" i="1"/>
  <c r="J14" i="1" s="1"/>
  <c r="K14" i="1" s="1"/>
  <c r="E15" i="1"/>
  <c r="F15" i="1"/>
  <c r="G15" i="1"/>
  <c r="I15" i="1"/>
  <c r="M13" i="1" l="1"/>
  <c r="N13" i="1"/>
  <c r="M11" i="1"/>
  <c r="N11" i="1"/>
  <c r="M8" i="1"/>
  <c r="O8" i="1" s="1"/>
  <c r="P8" i="1" s="1"/>
  <c r="N8" i="1"/>
  <c r="M7" i="1"/>
  <c r="O7" i="1" s="1"/>
  <c r="P7" i="1" s="1"/>
  <c r="N7" i="1"/>
  <c r="M9" i="1"/>
  <c r="N9" i="1"/>
  <c r="M6" i="1"/>
  <c r="O6" i="1" s="1"/>
  <c r="P6" i="1" s="1"/>
  <c r="N6" i="1"/>
  <c r="H15" i="1"/>
  <c r="L14" i="1"/>
  <c r="J12" i="1"/>
  <c r="K12" i="1" s="1"/>
  <c r="L12" i="1" s="1"/>
  <c r="L10" i="1"/>
  <c r="J5" i="1"/>
  <c r="M12" i="1" l="1"/>
  <c r="N12" i="1"/>
  <c r="N14" i="1"/>
  <c r="M14" i="1"/>
  <c r="O14" i="1" s="1"/>
  <c r="P14" i="1" s="1"/>
  <c r="O9" i="1"/>
  <c r="P9" i="1" s="1"/>
  <c r="O13" i="1"/>
  <c r="P13" i="1" s="1"/>
  <c r="J15" i="1"/>
  <c r="K5" i="1"/>
  <c r="N10" i="1"/>
  <c r="M10" i="1"/>
  <c r="O11" i="1"/>
  <c r="P11" i="1" s="1"/>
  <c r="K15" i="1" l="1"/>
  <c r="L5" i="1"/>
  <c r="O12" i="1"/>
  <c r="P12" i="1" s="1"/>
  <c r="O10" i="1"/>
  <c r="P10" i="1" s="1"/>
  <c r="M5" i="1" l="1"/>
  <c r="N5" i="1"/>
  <c r="N15" i="1" s="1"/>
  <c r="L15" i="1"/>
  <c r="O5" i="1" l="1"/>
  <c r="P5" i="1" s="1"/>
  <c r="P15" i="1" s="1"/>
  <c r="M15" i="1"/>
  <c r="O15" i="1" s="1"/>
</calcChain>
</file>

<file path=xl/sharedStrings.xml><?xml version="1.0" encoding="utf-8"?>
<sst xmlns="http://schemas.openxmlformats.org/spreadsheetml/2006/main" count="94" uniqueCount="86">
  <si>
    <t>ÇEŞİTLİ ÖDEMELER BORDROSU</t>
  </si>
  <si>
    <t>OCAK</t>
  </si>
  <si>
    <t xml:space="preserve">BİRİMİ: </t>
  </si>
  <si>
    <t>…………………………………………. Müdürlüğü</t>
  </si>
  <si>
    <t>2019-1</t>
  </si>
  <si>
    <t>Sıra No</t>
  </si>
  <si>
    <t xml:space="preserve">ADI </t>
  </si>
  <si>
    <t>SOYADI</t>
  </si>
  <si>
    <t>UNVANI</t>
  </si>
  <si>
    <t>ASGARİ ÜCRET BRÜT</t>
  </si>
  <si>
    <t>ASGARİ ÜCRET NET</t>
  </si>
  <si>
    <t>BEKAR ASGARİ GEÇİM İNDİRİMİ</t>
  </si>
  <si>
    <t>ÖDEMEYE ESAS NET ASGARİ ÜCRET TUTARI</t>
  </si>
  <si>
    <t>DEV.GÜN SAYISI</t>
  </si>
  <si>
    <t>GÜNLÜK DEV.GÜN ÜCRET TUTARI</t>
  </si>
  <si>
    <t>TOPLAM DEVAMSIZLIK GÜN TUTARI</t>
  </si>
  <si>
    <t>TAHAKKUK TUTARI</t>
  </si>
  <si>
    <t>G.V.</t>
  </si>
  <si>
    <t>D.V.</t>
  </si>
  <si>
    <t>KES.TOP.</t>
  </si>
  <si>
    <t>NET ELE GEÇEN</t>
  </si>
  <si>
    <t>İmza</t>
  </si>
  <si>
    <t xml:space="preserve">GÜNLÜK </t>
  </si>
  <si>
    <t>AY/G.S.</t>
  </si>
  <si>
    <t>BRÜT A.Ü.</t>
  </si>
  <si>
    <t>AAAAAA</t>
  </si>
  <si>
    <t>fffffff</t>
  </si>
  <si>
    <t>stajyer</t>
  </si>
  <si>
    <t>NET</t>
  </si>
  <si>
    <t>A.G.İ.</t>
  </si>
  <si>
    <t xml:space="preserve">
</t>
  </si>
  <si>
    <t>Ö.E.A.Ü.</t>
  </si>
  <si>
    <t>T O P L A M</t>
  </si>
  <si>
    <t>Okulumzda Staj yapmakta olan HAFİZE ÖZAL MESLEK LİSESİ öğrencilerinin ocak 2022 MAAŞ'ı olarak ............... TL.TAHAKKUK ETMİŞTİR.</t>
  </si>
  <si>
    <t>DÜZENLEYEN</t>
  </si>
  <si>
    <t>ADI SOYADI</t>
  </si>
  <si>
    <t>oğuztürk</t>
  </si>
  <si>
    <t>V.H.K.İ.</t>
  </si>
  <si>
    <t>MMMMMMMMMMMMMMM</t>
  </si>
  <si>
    <t>İMZA</t>
  </si>
  <si>
    <t>Okul Müdürü</t>
  </si>
  <si>
    <t>ASGARİ ÜCRETİN NETİNİN HESABI</t>
  </si>
  <si>
    <t>DÖNEM</t>
  </si>
  <si>
    <t>AS.ÜCR.(NET)</t>
  </si>
  <si>
    <t>YEVMİYE</t>
  </si>
  <si>
    <t>GEÇERLİ SÜRE</t>
  </si>
  <si>
    <t>HESAPLANACAK YIL-DÖNEM YEVMİYESİ &gt;</t>
  </si>
  <si>
    <t>01/01/2019-30/06/2019</t>
  </si>
  <si>
    <t>ASGİ (BEKAR) &gt;</t>
  </si>
  <si>
    <t>2019-2</t>
  </si>
  <si>
    <t>01/07/2019-31/12/2019</t>
  </si>
  <si>
    <t>AÇIKLAMA</t>
  </si>
  <si>
    <t>ORAN</t>
  </si>
  <si>
    <t>TUTAR</t>
  </si>
  <si>
    <t>2018-1</t>
  </si>
  <si>
    <t>01/01/2018-30/06/2018</t>
  </si>
  <si>
    <t>ASGARİ ÜCRET</t>
  </si>
  <si>
    <t>2018-2</t>
  </si>
  <si>
    <t>01/07/2018-31/12/2018</t>
  </si>
  <si>
    <t>SSK PRİMİ KİŞİ</t>
  </si>
  <si>
    <t>2017-1</t>
  </si>
  <si>
    <t>01/01/2017-30/06/2017</t>
  </si>
  <si>
    <t>İŞSİZLİK SİGORTASI</t>
  </si>
  <si>
    <t>2017-2</t>
  </si>
  <si>
    <t>01/07/2017-31/12/2017</t>
  </si>
  <si>
    <t xml:space="preserve">GELİR VERGİSİ </t>
  </si>
  <si>
    <t>DAMGA VERGİSİ</t>
  </si>
  <si>
    <t>GELİR VERGİSİ MAT.</t>
  </si>
  <si>
    <t>2013-1</t>
  </si>
  <si>
    <t>01/01/2013-30/06/2013</t>
  </si>
  <si>
    <t>ASGARİ GEÇİM İND.</t>
  </si>
  <si>
    <t>2013-2</t>
  </si>
  <si>
    <t>01/07/2013-31/12/2013</t>
  </si>
  <si>
    <t>KESİNTİ TOPLAMI</t>
  </si>
  <si>
    <t>2014-1</t>
  </si>
  <si>
    <t>01/01/2014-30/06/2014</t>
  </si>
  <si>
    <t>NET ASGARİ ÜCRET</t>
  </si>
  <si>
    <t>2014-2</t>
  </si>
  <si>
    <t>01/07/2014-31/12/2014</t>
  </si>
  <si>
    <t>2015-1</t>
  </si>
  <si>
    <t>01/01/2015-30/06/2015</t>
  </si>
  <si>
    <t>Ödemeye esas asgari ücret net tutarı</t>
  </si>
  <si>
    <t>2015-2</t>
  </si>
  <si>
    <t>01/07/2015-31/12/2015</t>
  </si>
  <si>
    <t>(Bu rakamı asgari ücret tablouna yazınız)</t>
  </si>
  <si>
    <t>DAMGA V. ORANI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</si>
</sst>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yyyy"/>
    <numFmt numFmtId="165" formatCode="####"/>
    <numFmt numFmtId="166" formatCode="0.00000"/>
  </numFmts>
  <fonts count="13">
    <font>
      <sz val="10"/>
      <name val="Arial Tur"/>
    </font>
    <font>
      <b/>
      <sz val="20"/>
      <name val="Arial Tur"/>
    </font>
    <font>
      <b/>
      <sz val="12"/>
      <name val="Arial Tur"/>
    </font>
    <font>
      <b/>
      <sz val="13"/>
      <name val="Arial Tur"/>
    </font>
    <font>
      <sz val="22"/>
      <name val="Arial Tur"/>
    </font>
    <font>
      <sz val="12"/>
      <name val="Arial Tur"/>
    </font>
    <font>
      <sz val="12"/>
      <name val="Arial Tur"/>
      <family val="1"/>
      <charset val="1"/>
    </font>
    <font>
      <b/>
      <sz val="14"/>
      <name val="Arial Tur"/>
    </font>
    <font>
      <sz val="12"/>
      <color indexed="10"/>
      <name val="Arial Tur"/>
    </font>
    <font>
      <u/>
      <sz val="10"/>
      <color indexed="12"/>
      <name val="Arial Tur"/>
    </font>
    <font>
      <sz val="12"/>
      <name val="Arial"/>
      <family val="2"/>
    </font>
    <font>
      <sz val="10"/>
      <name val="Arial"/>
      <family val="2"/>
    </font>
    <font>
      <b/>
      <sz val="10"/>
      <name val="Arial"/>
      <family val="2"/>
    </font>
  </fonts>
  <fills count="12">
    <fill>
      <patternFill patternType="none"/>
    </fill>
    <fill>
      <patternFill patternType="gray125"/>
    </fill>
    <fill>
      <patternFill patternType="solid">
        <fgColor indexed="22"/>
        <bgColor indexed="31"/>
      </patternFill>
    </fill>
    <fill>
      <patternFill patternType="solid">
        <fgColor indexed="13"/>
        <bgColor indexed="34"/>
      </patternFill>
    </fill>
    <fill>
      <patternFill patternType="solid">
        <fgColor indexed="17"/>
        <bgColor indexed="21"/>
      </patternFill>
    </fill>
    <fill>
      <patternFill patternType="solid">
        <fgColor indexed="30"/>
        <bgColor indexed="21"/>
      </patternFill>
    </fill>
    <fill>
      <patternFill patternType="solid">
        <fgColor indexed="53"/>
        <bgColor indexed="52"/>
      </patternFill>
    </fill>
    <fill>
      <patternFill patternType="solid">
        <fgColor indexed="49"/>
        <bgColor indexed="40"/>
      </patternFill>
    </fill>
    <fill>
      <patternFill patternType="solid">
        <fgColor indexed="27"/>
        <bgColor indexed="41"/>
      </patternFill>
    </fill>
    <fill>
      <patternFill patternType="solid">
        <fgColor indexed="52"/>
        <bgColor indexed="51"/>
      </patternFill>
    </fill>
    <fill>
      <patternFill patternType="solid">
        <fgColor indexed="14"/>
        <bgColor indexed="33"/>
      </patternFill>
    </fill>
    <fill>
      <patternFill patternType="solid">
        <fgColor indexed="51"/>
        <bgColor indexed="13"/>
      </patternFill>
    </fill>
  </fills>
  <borders count="24">
    <border>
      <left/>
      <right/>
      <top/>
      <bottom/>
      <diagonal/>
    </border>
    <border>
      <left/>
      <right/>
      <top/>
      <bottom style="medium">
        <color indexed="8"/>
      </bottom>
      <diagonal/>
    </border>
    <border>
      <left style="medium">
        <color indexed="8"/>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top/>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diagonal/>
    </border>
    <border>
      <left style="medium">
        <color indexed="8"/>
      </left>
      <right/>
      <top/>
      <bottom/>
      <diagonal/>
    </border>
    <border>
      <left/>
      <right style="medium">
        <color indexed="8"/>
      </right>
      <top/>
      <bottom/>
      <diagonal/>
    </border>
    <border>
      <left style="medium">
        <color indexed="8"/>
      </left>
      <right style="medium">
        <color indexed="8"/>
      </right>
      <top/>
      <bottom/>
      <diagonal/>
    </border>
    <border>
      <left style="medium">
        <color indexed="8"/>
      </left>
      <right/>
      <top/>
      <bottom style="medium">
        <color indexed="8"/>
      </bottom>
      <diagonal/>
    </border>
    <border>
      <left/>
      <right style="medium">
        <color indexed="8"/>
      </right>
      <top/>
      <bottom style="medium">
        <color indexed="8"/>
      </bottom>
      <diagonal/>
    </border>
    <border>
      <left/>
      <right/>
      <top style="medium">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s>
  <cellStyleXfs count="2">
    <xf numFmtId="0" fontId="0" fillId="0" borderId="0"/>
    <xf numFmtId="0" fontId="9" fillId="0" borderId="0" applyNumberFormat="0" applyFill="0" applyBorder="0" applyAlignment="0" applyProtection="0"/>
  </cellStyleXfs>
  <cellXfs count="90">
    <xf numFmtId="0" fontId="0" fillId="0" borderId="0" xfId="0"/>
    <xf numFmtId="0" fontId="0" fillId="2" borderId="0" xfId="0" applyFill="1"/>
    <xf numFmtId="0" fontId="2" fillId="2" borderId="0" xfId="0" applyFont="1" applyFill="1" applyAlignment="1"/>
    <xf numFmtId="0" fontId="2" fillId="2" borderId="0" xfId="0" applyFont="1" applyFill="1" applyAlignment="1">
      <alignment horizontal="center"/>
    </xf>
    <xf numFmtId="0" fontId="3" fillId="2" borderId="0" xfId="0" applyFont="1" applyFill="1" applyAlignment="1">
      <alignment vertical="center"/>
    </xf>
    <xf numFmtId="0" fontId="2" fillId="2" borderId="1" xfId="0" applyFont="1" applyFill="1" applyBorder="1" applyAlignment="1"/>
    <xf numFmtId="0" fontId="2" fillId="2" borderId="0" xfId="0" applyFont="1" applyFill="1" applyBorder="1" applyAlignment="1"/>
    <xf numFmtId="164" fontId="2" fillId="2" borderId="0" xfId="0" applyNumberFormat="1" applyFont="1" applyFill="1" applyAlignment="1">
      <alignment horizontal="center"/>
    </xf>
    <xf numFmtId="0" fontId="2" fillId="2" borderId="2" xfId="0" applyFont="1" applyFill="1" applyBorder="1" applyAlignment="1">
      <alignment horizontal="center" textRotation="90" wrapText="1"/>
    </xf>
    <xf numFmtId="0" fontId="2" fillId="2" borderId="3" xfId="0" applyFont="1" applyFill="1" applyBorder="1" applyAlignment="1">
      <alignment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textRotation="90" wrapText="1"/>
    </xf>
    <xf numFmtId="0" fontId="4" fillId="2" borderId="0" xfId="0" applyFont="1" applyFill="1"/>
    <xf numFmtId="165" fontId="5" fillId="2" borderId="5" xfId="0" applyNumberFormat="1" applyFont="1" applyFill="1" applyBorder="1" applyAlignment="1">
      <alignment horizontal="center" vertical="center" wrapText="1"/>
    </xf>
    <xf numFmtId="165" fontId="5" fillId="2" borderId="5" xfId="0" applyNumberFormat="1" applyFont="1" applyFill="1" applyBorder="1" applyAlignment="1">
      <alignment vertical="center" wrapText="1"/>
    </xf>
    <xf numFmtId="4" fontId="5" fillId="2" borderId="5" xfId="0" applyNumberFormat="1" applyFont="1" applyFill="1" applyBorder="1" applyAlignment="1">
      <alignment horizontal="center" vertical="center" wrapText="1"/>
    </xf>
    <xf numFmtId="0" fontId="5" fillId="2" borderId="5" xfId="0" applyFont="1" applyFill="1" applyBorder="1" applyAlignment="1">
      <alignment vertical="center" wrapText="1"/>
    </xf>
    <xf numFmtId="0" fontId="4" fillId="3" borderId="0" xfId="0" applyFont="1" applyFill="1"/>
    <xf numFmtId="2" fontId="4" fillId="3" borderId="0" xfId="0" applyNumberFormat="1" applyFont="1" applyFill="1"/>
    <xf numFmtId="0" fontId="5" fillId="2" borderId="6" xfId="0" applyFont="1" applyFill="1" applyBorder="1" applyAlignment="1">
      <alignment vertical="center" wrapText="1"/>
    </xf>
    <xf numFmtId="0" fontId="4" fillId="4" borderId="0" xfId="0" applyFont="1" applyFill="1"/>
    <xf numFmtId="0" fontId="0" fillId="5" borderId="0" xfId="0" applyFill="1"/>
    <xf numFmtId="0" fontId="4" fillId="5" borderId="0" xfId="0" applyFont="1" applyFill="1"/>
    <xf numFmtId="165" fontId="6" fillId="2" borderId="5" xfId="0" applyNumberFormat="1" applyFont="1" applyFill="1" applyBorder="1" applyAlignment="1">
      <alignment vertical="center" wrapText="1"/>
    </xf>
    <xf numFmtId="0" fontId="0" fillId="6" borderId="0" xfId="0" applyFill="1"/>
    <xf numFmtId="0" fontId="4" fillId="6" borderId="0" xfId="0" applyFont="1" applyFill="1"/>
    <xf numFmtId="4" fontId="4" fillId="6" borderId="0" xfId="0" applyNumberFormat="1" applyFont="1" applyFill="1"/>
    <xf numFmtId="165" fontId="5" fillId="2" borderId="6" xfId="0" applyNumberFormat="1" applyFont="1" applyFill="1" applyBorder="1" applyAlignment="1">
      <alignment vertical="center" wrapText="1"/>
    </xf>
    <xf numFmtId="0" fontId="7"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4" fontId="5" fillId="2" borderId="6" xfId="0" applyNumberFormat="1" applyFont="1" applyFill="1" applyBorder="1" applyAlignment="1">
      <alignment horizontal="center" vertical="center" wrapText="1"/>
    </xf>
    <xf numFmtId="4" fontId="5" fillId="3" borderId="6" xfId="0" applyNumberFormat="1" applyFont="1" applyFill="1" applyBorder="1" applyAlignment="1">
      <alignment horizontal="center" vertical="center" wrapText="1"/>
    </xf>
    <xf numFmtId="4" fontId="8" fillId="7" borderId="6" xfId="0" applyNumberFormat="1" applyFont="1" applyFill="1" applyBorder="1" applyAlignment="1">
      <alignment horizontal="center" vertical="center" wrapText="1"/>
    </xf>
    <xf numFmtId="0" fontId="7"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4" fontId="5" fillId="2" borderId="0" xfId="0" applyNumberFormat="1" applyFont="1" applyFill="1" applyBorder="1" applyAlignment="1">
      <alignment horizontal="center" vertical="center" wrapText="1"/>
    </xf>
    <xf numFmtId="165" fontId="5" fillId="2" borderId="0" xfId="0" applyNumberFormat="1" applyFont="1" applyFill="1" applyBorder="1" applyAlignment="1">
      <alignment vertical="center" wrapText="1"/>
    </xf>
    <xf numFmtId="0" fontId="5" fillId="2" borderId="0" xfId="0" applyFont="1" applyFill="1" applyBorder="1" applyAlignment="1">
      <alignment vertical="center" wrapText="1"/>
    </xf>
    <xf numFmtId="0" fontId="3" fillId="2" borderId="0" xfId="0" applyFont="1" applyFill="1" applyBorder="1" applyAlignment="1">
      <alignment horizontal="center"/>
    </xf>
    <xf numFmtId="0" fontId="3" fillId="2" borderId="0" xfId="0" applyFont="1" applyFill="1" applyAlignment="1">
      <alignment horizontal="center"/>
    </xf>
    <xf numFmtId="0" fontId="0" fillId="2" borderId="0" xfId="0" applyFill="1" applyAlignment="1"/>
    <xf numFmtId="0" fontId="3" fillId="2" borderId="0" xfId="0" applyFont="1" applyFill="1"/>
    <xf numFmtId="0" fontId="5" fillId="2" borderId="0" xfId="0" applyFont="1" applyFill="1" applyAlignment="1">
      <alignment horizontal="center"/>
    </xf>
    <xf numFmtId="0" fontId="9" fillId="2" borderId="0" xfId="1" applyNumberFormat="1" applyFill="1" applyBorder="1" applyAlignment="1" applyProtection="1"/>
    <xf numFmtId="0" fontId="9" fillId="0" borderId="0" xfId="1" applyNumberFormat="1" applyFill="1" applyBorder="1" applyAlignment="1" applyProtection="1"/>
    <xf numFmtId="0" fontId="0" fillId="0" borderId="0" xfId="0" applyAlignment="1" applyProtection="1">
      <protection hidden="1"/>
    </xf>
    <xf numFmtId="0" fontId="0" fillId="0" borderId="0" xfId="0" applyAlignment="1" applyProtection="1">
      <protection locked="0"/>
    </xf>
    <xf numFmtId="0" fontId="10" fillId="8" borderId="8" xfId="0" applyFont="1" applyFill="1" applyBorder="1" applyAlignment="1" applyProtection="1">
      <alignment horizontal="center" vertical="center" wrapText="1"/>
      <protection hidden="1"/>
    </xf>
    <xf numFmtId="0" fontId="10" fillId="8" borderId="9" xfId="0" applyFont="1" applyFill="1" applyBorder="1" applyAlignment="1" applyProtection="1">
      <alignment horizontal="center" vertical="center" wrapText="1"/>
      <protection hidden="1"/>
    </xf>
    <xf numFmtId="0" fontId="10" fillId="8" borderId="10" xfId="0" applyFont="1" applyFill="1" applyBorder="1" applyAlignment="1" applyProtection="1">
      <alignment horizontal="center" vertical="center" wrapText="1"/>
      <protection locked="0"/>
    </xf>
    <xf numFmtId="0" fontId="10" fillId="9" borderId="0" xfId="0" applyFont="1" applyFill="1" applyAlignment="1">
      <alignment horizontal="center"/>
    </xf>
    <xf numFmtId="0" fontId="11" fillId="10" borderId="11" xfId="0" applyFont="1" applyFill="1" applyBorder="1" applyAlignment="1" applyProtection="1">
      <alignment horizontal="right"/>
      <protection hidden="1"/>
    </xf>
    <xf numFmtId="0" fontId="0" fillId="10" borderId="0" xfId="0" applyFill="1" applyBorder="1" applyAlignment="1" applyProtection="1">
      <alignment horizontal="right"/>
      <protection hidden="1"/>
    </xf>
    <xf numFmtId="0" fontId="0" fillId="0" borderId="12" xfId="0" applyFill="1" applyBorder="1" applyAlignment="1" applyProtection="1">
      <protection locked="0"/>
    </xf>
    <xf numFmtId="0" fontId="10" fillId="3" borderId="0" xfId="0" applyFont="1" applyFill="1" applyAlignment="1">
      <alignment horizontal="center"/>
    </xf>
    <xf numFmtId="2" fontId="10" fillId="3" borderId="0" xfId="0" applyNumberFormat="1" applyFont="1" applyFill="1" applyAlignment="1">
      <alignment horizontal="right"/>
    </xf>
    <xf numFmtId="2" fontId="10" fillId="3" borderId="0" xfId="0" applyNumberFormat="1" applyFont="1" applyFill="1" applyAlignment="1">
      <alignment horizontal="center"/>
    </xf>
    <xf numFmtId="0" fontId="0" fillId="10" borderId="11" xfId="0" applyFont="1" applyFill="1" applyBorder="1" applyAlignment="1" applyProtection="1">
      <alignment horizontal="right"/>
      <protection hidden="1"/>
    </xf>
    <xf numFmtId="0" fontId="0" fillId="8" borderId="13" xfId="0" applyFont="1" applyFill="1" applyBorder="1" applyAlignment="1" applyProtection="1">
      <protection hidden="1"/>
    </xf>
    <xf numFmtId="0" fontId="0" fillId="8" borderId="14" xfId="0" applyFont="1" applyFill="1" applyBorder="1" applyAlignment="1" applyProtection="1">
      <protection hidden="1"/>
    </xf>
    <xf numFmtId="0" fontId="0" fillId="8" borderId="15" xfId="0" applyFont="1" applyFill="1" applyBorder="1" applyAlignment="1" applyProtection="1">
      <protection hidden="1"/>
    </xf>
    <xf numFmtId="2" fontId="0" fillId="8" borderId="12" xfId="0" applyNumberFormat="1" applyFill="1" applyBorder="1" applyAlignment="1" applyProtection="1">
      <protection hidden="1"/>
    </xf>
    <xf numFmtId="0" fontId="0" fillId="8" borderId="16" xfId="0" applyFont="1" applyFill="1" applyBorder="1" applyAlignment="1" applyProtection="1">
      <protection hidden="1"/>
    </xf>
    <xf numFmtId="0" fontId="0" fillId="8" borderId="17" xfId="0" applyFill="1" applyBorder="1" applyAlignment="1" applyProtection="1">
      <protection hidden="1"/>
    </xf>
    <xf numFmtId="0" fontId="0" fillId="8" borderId="18" xfId="0" applyFill="1" applyBorder="1" applyAlignment="1" applyProtection="1">
      <protection hidden="1"/>
    </xf>
    <xf numFmtId="0" fontId="10" fillId="11" borderId="0" xfId="0" applyFont="1" applyFill="1" applyAlignment="1">
      <alignment horizontal="center"/>
    </xf>
    <xf numFmtId="2" fontId="10" fillId="11" borderId="0" xfId="0" applyNumberFormat="1" applyFont="1" applyFill="1" applyAlignment="1">
      <alignment horizontal="right"/>
    </xf>
    <xf numFmtId="2" fontId="10" fillId="11" borderId="0" xfId="0" applyNumberFormat="1" applyFont="1" applyFill="1" applyAlignment="1">
      <alignment horizontal="center"/>
    </xf>
    <xf numFmtId="2" fontId="0" fillId="8" borderId="18" xfId="0" applyNumberFormat="1" applyFill="1" applyBorder="1" applyAlignment="1" applyProtection="1">
      <protection hidden="1"/>
    </xf>
    <xf numFmtId="0" fontId="10" fillId="11" borderId="0" xfId="0" applyFont="1" applyFill="1" applyAlignment="1">
      <alignment horizontal="right"/>
    </xf>
    <xf numFmtId="0" fontId="0" fillId="8" borderId="19" xfId="0" applyFont="1" applyFill="1" applyBorder="1" applyAlignment="1" applyProtection="1">
      <protection hidden="1"/>
    </xf>
    <xf numFmtId="0" fontId="0" fillId="8" borderId="20" xfId="0" applyFill="1" applyBorder="1" applyAlignment="1" applyProtection="1">
      <protection hidden="1"/>
    </xf>
    <xf numFmtId="2" fontId="12" fillId="10" borderId="14" xfId="0" applyNumberFormat="1" applyFont="1" applyFill="1" applyBorder="1" applyAlignment="1" applyProtection="1">
      <protection hidden="1"/>
    </xf>
    <xf numFmtId="0" fontId="10" fillId="3" borderId="0" xfId="0" applyFont="1" applyFill="1" applyAlignment="1">
      <alignment horizontal="right"/>
    </xf>
    <xf numFmtId="2" fontId="0" fillId="0" borderId="0" xfId="0" applyNumberFormat="1" applyAlignment="1" applyProtection="1">
      <protection hidden="1"/>
    </xf>
    <xf numFmtId="0" fontId="11" fillId="8" borderId="19" xfId="0" applyFont="1" applyFill="1" applyBorder="1" applyAlignment="1" applyProtection="1">
      <alignment horizontal="center"/>
      <protection hidden="1"/>
    </xf>
    <xf numFmtId="0" fontId="0" fillId="8" borderId="20" xfId="0" applyFill="1" applyBorder="1" applyAlignment="1" applyProtection="1">
      <alignment horizontal="center"/>
      <protection hidden="1"/>
    </xf>
    <xf numFmtId="2" fontId="12" fillId="3" borderId="14" xfId="0" applyNumberFormat="1" applyFont="1" applyFill="1" applyBorder="1" applyAlignment="1" applyProtection="1">
      <protection hidden="1"/>
    </xf>
    <xf numFmtId="0" fontId="11" fillId="0" borderId="21" xfId="0" applyFont="1" applyBorder="1" applyAlignment="1" applyProtection="1">
      <alignment horizontal="center"/>
      <protection hidden="1"/>
    </xf>
    <xf numFmtId="0" fontId="0" fillId="0" borderId="21" xfId="0" applyBorder="1" applyAlignment="1" applyProtection="1">
      <alignment horizontal="center"/>
      <protection hidden="1"/>
    </xf>
    <xf numFmtId="0" fontId="0" fillId="10" borderId="22" xfId="0" applyFont="1" applyFill="1" applyBorder="1" applyAlignment="1" applyProtection="1">
      <alignment horizontal="right"/>
      <protection hidden="1"/>
    </xf>
    <xf numFmtId="0" fontId="0" fillId="10" borderId="23" xfId="0" applyFill="1" applyBorder="1" applyAlignment="1" applyProtection="1">
      <alignment horizontal="right"/>
      <protection hidden="1"/>
    </xf>
    <xf numFmtId="166" fontId="12" fillId="10" borderId="14" xfId="0" applyNumberFormat="1" applyFont="1" applyFill="1" applyBorder="1" applyAlignment="1" applyProtection="1">
      <protection hidden="1"/>
    </xf>
    <xf numFmtId="0" fontId="11" fillId="0" borderId="0" xfId="0" applyFont="1" applyAlignment="1" applyProtection="1">
      <protection locked="0"/>
    </xf>
    <xf numFmtId="0" fontId="1" fillId="2" borderId="0" xfId="0" applyFont="1" applyFill="1" applyBorder="1" applyAlignment="1">
      <alignment horizontal="center"/>
    </xf>
    <xf numFmtId="0" fontId="7" fillId="2" borderId="6"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0" xfId="0" applyFont="1" applyFill="1" applyBorder="1" applyAlignment="1">
      <alignment horizontal="center"/>
    </xf>
    <xf numFmtId="0" fontId="5" fillId="2" borderId="0" xfId="0" applyFont="1" applyFill="1" applyBorder="1" applyAlignment="1">
      <alignment horizontal="center"/>
    </xf>
    <xf numFmtId="0" fontId="0" fillId="2" borderId="0" xfId="0" applyFont="1" applyFill="1" applyBorder="1" applyAlignment="1">
      <alignment horizontal="center"/>
    </xf>
  </cellXfs>
  <cellStyles count="2">
    <cellStyle name="Köprü"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egitimhane.com/" TargetMode="Externa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76200</xdr:rowOff>
    </xdr:from>
    <xdr:to>
      <xdr:col>8</xdr:col>
      <xdr:colOff>180975</xdr:colOff>
      <xdr:row>18</xdr:row>
      <xdr:rowOff>85725</xdr:rowOff>
    </xdr:to>
    <xdr:sp macro="" textlink="" fLocksText="0">
      <xdr:nvSpPr>
        <xdr:cNvPr id="2049" name="Metin kutusu 2"/>
        <xdr:cNvSpPr txBox="1">
          <a:spLocks noChangeArrowheads="1"/>
        </xdr:cNvSpPr>
      </xdr:nvSpPr>
      <xdr:spPr bwMode="auto">
        <a:xfrm>
          <a:off x="3505200" y="76200"/>
          <a:ext cx="3533775" cy="3619500"/>
        </a:xfrm>
        <a:prstGeom prst="rect">
          <a:avLst/>
        </a:prstGeom>
        <a:solidFill>
          <a:srgbClr val="FFC000"/>
        </a:solidFill>
        <a:ln w="9360" cap="sq">
          <a:solidFill>
            <a:srgbClr val="BCBCB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tr-TR" sz="1100" b="1" i="0" u="none" strike="noStrike" baseline="0">
              <a:solidFill>
                <a:srgbClr val="000000"/>
              </a:solidFill>
              <a:latin typeface="Calibri"/>
            </a:rPr>
            <a:t>193 sayılı Gelir Vergisi Kanununun 23 üncü maddesinde ise gelir vergisinden istisna tutulan ücretler bentler halinde sayılmış olup, söz konusu maddenin 12 numaralı bendinde, 3308 sayılı Çıraklık ve Mesleki Eğitim Kanununa tabi çırakların asgari ücreti aşmayan ücretlerinin gelir vergisinden istisna tutulduğundan ücretlerinden gelir vergisi tevkifatı yapılmadığı için asgari geçim indirimi uygulamasından yararlanamayacaklardır.</a:t>
          </a:r>
        </a:p>
        <a:p>
          <a:pPr algn="l" rtl="0">
            <a:defRPr sz="1000"/>
          </a:pPr>
          <a:r>
            <a:rPr lang="tr-TR" sz="1100" b="1" i="0" u="none" strike="noStrike" baseline="0">
              <a:solidFill>
                <a:srgbClr val="000000"/>
              </a:solidFill>
              <a:latin typeface="Calibri"/>
            </a:rPr>
            <a:t>***********************************************</a:t>
          </a:r>
        </a:p>
        <a:p>
          <a:pPr algn="l" rtl="0">
            <a:defRPr sz="1000"/>
          </a:pPr>
          <a:r>
            <a:rPr lang="tr-TR" sz="1400" b="1" i="0" u="none" strike="noStrike" baseline="0">
              <a:solidFill>
                <a:srgbClr val="000000"/>
              </a:solidFill>
              <a:latin typeface="Calibri"/>
            </a:rPr>
            <a:t>2014 yılında 16 yaş sınırı kaldırılmıştır. </a:t>
          </a:r>
        </a:p>
        <a:p>
          <a:pPr algn="l" rtl="0">
            <a:defRPr sz="1000"/>
          </a:pPr>
          <a:r>
            <a:rPr lang="tr-TR" sz="1400" b="1" i="0" u="none" strike="noStrike" baseline="0">
              <a:solidFill>
                <a:srgbClr val="000000"/>
              </a:solidFill>
              <a:latin typeface="Calibri"/>
            </a:rPr>
            <a:t>*************************************</a:t>
          </a:r>
        </a:p>
        <a:p>
          <a:pPr algn="l" rtl="0">
            <a:defRPr sz="1000"/>
          </a:pPr>
          <a:r>
            <a:rPr lang="tr-TR" sz="1100" b="1" i="1" u="none" strike="noStrike" baseline="0">
              <a:solidFill>
                <a:srgbClr val="000000"/>
              </a:solidFill>
              <a:latin typeface="Calibri"/>
            </a:rPr>
            <a:t>193 Sayılı Gelir Vergisi Kanunu</a:t>
          </a:r>
        </a:p>
        <a:p>
          <a:pPr algn="l" rtl="0">
            <a:defRPr sz="1000"/>
          </a:pPr>
          <a:r>
            <a:rPr lang="tr-TR" sz="1100" b="0" i="1" u="none" strike="noStrike" baseline="0">
              <a:solidFill>
                <a:srgbClr val="000000"/>
              </a:solidFill>
              <a:latin typeface="Calibri"/>
            </a:rPr>
            <a:t>Ücretlerde:</a:t>
          </a:r>
        </a:p>
        <a:p>
          <a:pPr algn="l" rtl="0">
            <a:defRPr sz="1000"/>
          </a:pPr>
          <a:r>
            <a:rPr lang="tr-TR" sz="1100" b="1" i="0" u="none" strike="noStrike" baseline="0">
              <a:solidFill>
                <a:srgbClr val="000000"/>
              </a:solidFill>
              <a:latin typeface="Calibri"/>
            </a:rPr>
            <a:t>Madde 23 – (Değişik: 24/12/1980 - 2361/17 md.)</a:t>
          </a:r>
        </a:p>
        <a:p>
          <a:pPr algn="l" rtl="0">
            <a:defRPr sz="1000"/>
          </a:pPr>
          <a:r>
            <a:rPr lang="tr-TR" sz="1100" b="0" i="0" u="none" strike="noStrike" baseline="0">
              <a:solidFill>
                <a:srgbClr val="000000"/>
              </a:solidFill>
              <a:latin typeface="Calibri"/>
            </a:rPr>
            <a:t>Aşağıda yazılı ücretler Gelir Vergisinden istisna edilmiştir.</a:t>
          </a:r>
        </a:p>
        <a:p>
          <a:pPr algn="l" rtl="0">
            <a:defRPr sz="1000"/>
          </a:pPr>
          <a:r>
            <a:rPr lang="tr-TR" sz="1100" b="0" i="0" u="none" strike="noStrike" baseline="0">
              <a:solidFill>
                <a:srgbClr val="000000"/>
              </a:solidFill>
              <a:latin typeface="Calibri"/>
            </a:rPr>
            <a:t>........</a:t>
          </a:r>
        </a:p>
        <a:p>
          <a:pPr algn="l" rtl="0">
            <a:defRPr sz="1000"/>
          </a:pPr>
          <a:r>
            <a:rPr lang="tr-TR" sz="1100" b="0" i="0" u="none" strike="noStrike" baseline="0">
              <a:solidFill>
                <a:srgbClr val="000000"/>
              </a:solidFill>
              <a:latin typeface="Calibri"/>
            </a:rPr>
            <a:t>12. 3308 sayılı Çıraklık ve Meslekî  Eğitim Kanununa tâbi çırakların asgari ücreti aşmayan ücretleri.</a:t>
          </a:r>
          <a:r>
            <a:rPr lang="tr-TR" sz="1100" b="0" i="0" u="none" strike="noStrike" baseline="30000">
              <a:solidFill>
                <a:srgbClr val="000000"/>
              </a:solidFill>
              <a:latin typeface="Calibri"/>
            </a:rPr>
            <a:t>(1)</a:t>
          </a:r>
        </a:p>
        <a:p>
          <a:pPr algn="l" rtl="0">
            <a:defRPr sz="1000"/>
          </a:pPr>
          <a:endParaRPr lang="tr-TR" sz="1100" b="0" i="0" u="none" strike="noStrike" baseline="30000">
            <a:solidFill>
              <a:srgbClr val="000000"/>
            </a:solidFill>
            <a:latin typeface="Calibri"/>
          </a:endParaRPr>
        </a:p>
      </xdr:txBody>
    </xdr:sp>
    <xdr:clientData/>
  </xdr:twoCellAnchor>
  <xdr:twoCellAnchor>
    <xdr:from>
      <xdr:col>6</xdr:col>
      <xdr:colOff>0</xdr:colOff>
      <xdr:row>20</xdr:row>
      <xdr:rowOff>0</xdr:rowOff>
    </xdr:from>
    <xdr:to>
      <xdr:col>8</xdr:col>
      <xdr:colOff>561975</xdr:colOff>
      <xdr:row>22</xdr:row>
      <xdr:rowOff>9525</xdr:rowOff>
    </xdr:to>
    <xdr:sp macro="" textlink="" fLocksText="0">
      <xdr:nvSpPr>
        <xdr:cNvPr id="2050" name="Yuvarlatılmış Dikdörtgen 2">
          <a:hlinkClick xmlns:r="http://schemas.openxmlformats.org/officeDocument/2006/relationships" r:id="rId1"/>
        </xdr:cNvPr>
        <xdr:cNvSpPr>
          <a:spLocks noChangeArrowheads="1"/>
        </xdr:cNvSpPr>
      </xdr:nvSpPr>
      <xdr:spPr bwMode="auto">
        <a:xfrm>
          <a:off x="5638800" y="3933825"/>
          <a:ext cx="1781175" cy="333375"/>
        </a:xfrm>
        <a:prstGeom prst="roundRect">
          <a:avLst>
            <a:gd name="adj" fmla="val 16667"/>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cap="flat">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ctr"/>
        <a:lstStyle/>
        <a:p>
          <a:pPr algn="l" rtl="0">
            <a:defRPr sz="1000"/>
          </a:pPr>
          <a:r>
            <a:rPr lang="tr-TR" sz="1100" b="0" i="0" u="none" strike="noStrike" baseline="0">
              <a:solidFill>
                <a:srgbClr val="FFFF00"/>
              </a:solidFill>
              <a:latin typeface="Comic Sans MS"/>
            </a:rPr>
            <a:t>www.egitimhane.com</a:t>
          </a:r>
        </a:p>
        <a:p>
          <a:pPr algn="l" rtl="0">
            <a:defRPr sz="1000"/>
          </a:pPr>
          <a:r>
            <a:rPr lang="tr-TR" sz="1100" b="0" i="0" u="none" strike="noStrike" baseline="0">
              <a:solidFill>
                <a:srgbClr val="FFFFFF"/>
              </a:solidFill>
              <a:latin typeface="Calibri"/>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Esmanur%20Pc/Downloads/Maa&#35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dt"/>
      <sheetName val="Sayfa1"/>
      <sheetName val="Pano"/>
      <sheetName val="Em.Maaş ve İkrm.Hs."/>
      <sheetName val="Genel Sabitler"/>
      <sheetName val="Personel Sabitleri"/>
      <sheetName val="Bordro T"/>
      <sheetName val="Bordro K"/>
      <sheetName val="F.Bordro T"/>
      <sheetName val="F.Bordro K"/>
      <sheetName val="Terfi Bord."/>
      <sheetName val="Maaş+Fark TMVE"/>
      <sheetName val="Fark TMVE"/>
      <sheetName val="Banka Lis."/>
      <sheetName val="Personel Bild."/>
      <sheetName val="Lojman Listesi"/>
      <sheetName val="Türk Büro Sen"/>
      <sheetName val="BES"/>
      <sheetName val="Memur Büro Sen "/>
      <sheetName val="Kefalet Lis."/>
      <sheetName val="Öz.Gid.İnd.Bord."/>
      <sheetName val="Eczane Listesi"/>
      <sheetName val="Vekalet Bordrosu"/>
      <sheetName val="Vekalet TMVE"/>
      <sheetName val="Muhasebe İşlem Fişi"/>
      <sheetName val="Sayfa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theme/theme1.xml><?xml version="1.0" encoding="utf-8"?>
<a:theme xmlns:a="http://schemas.openxmlformats.org/drawingml/2006/main" name="Ofis Teması">
  <a:themeElements>
    <a:clrScheme name="Ofis">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is">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is">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3"/>
  <sheetViews>
    <sheetView tabSelected="1" topLeftCell="A13" zoomScale="75" zoomScaleNormal="75" workbookViewId="0">
      <selection activeCell="L18" sqref="L18"/>
    </sheetView>
  </sheetViews>
  <sheetFormatPr defaultRowHeight="12.75"/>
  <cols>
    <col min="1" max="1" width="8.5703125" style="1" customWidth="1"/>
    <col min="2" max="2" width="26" style="1" customWidth="1"/>
    <col min="3" max="4" width="15.7109375" style="1" customWidth="1"/>
    <col min="5" max="5" width="11.7109375" style="1" customWidth="1"/>
    <col min="6" max="6" width="13.140625" style="1" customWidth="1"/>
    <col min="7" max="7" width="11.5703125" style="1" customWidth="1"/>
    <col min="8" max="8" width="13" style="1" customWidth="1"/>
    <col min="9" max="9" width="12" style="1" customWidth="1"/>
    <col min="10" max="10" width="17.5703125" style="1" customWidth="1"/>
    <col min="11" max="11" width="15.42578125" style="1" customWidth="1"/>
    <col min="12" max="12" width="29.7109375" style="1" customWidth="1"/>
    <col min="13" max="13" width="8.5703125" style="1" customWidth="1"/>
    <col min="14" max="14" width="11" style="1" customWidth="1"/>
    <col min="15" max="15" width="14.140625" style="1" customWidth="1"/>
    <col min="16" max="16" width="22.28515625" style="1" customWidth="1"/>
    <col min="17" max="17" width="20.85546875" style="1" customWidth="1"/>
    <col min="18" max="18" width="6.7109375" style="1" customWidth="1"/>
    <col min="19" max="21" width="9.140625" style="1"/>
    <col min="22" max="22" width="19.5703125" style="1" customWidth="1"/>
    <col min="23" max="23" width="19.140625" style="1" customWidth="1"/>
    <col min="24" max="24" width="21.42578125" style="1" customWidth="1"/>
    <col min="25" max="16384" width="9.140625" style="1"/>
  </cols>
  <sheetData>
    <row r="1" spans="1:25" ht="38.25" customHeight="1">
      <c r="E1" s="84" t="s">
        <v>0</v>
      </c>
      <c r="F1" s="84"/>
      <c r="G1" s="84"/>
      <c r="H1" s="84"/>
      <c r="I1" s="84"/>
      <c r="J1" s="84"/>
      <c r="K1" s="84"/>
    </row>
    <row r="2" spans="1:25" ht="15.75">
      <c r="L2" s="2"/>
      <c r="M2" s="2"/>
      <c r="N2" s="2"/>
      <c r="O2" s="2"/>
      <c r="P2" s="2"/>
      <c r="Q2" s="3" t="s">
        <v>1</v>
      </c>
    </row>
    <row r="3" spans="1:25" ht="35.25" customHeight="1">
      <c r="A3" s="4" t="s">
        <v>2</v>
      </c>
      <c r="B3" s="4" t="s">
        <v>3</v>
      </c>
      <c r="C3" s="4"/>
      <c r="D3" s="4"/>
      <c r="L3" s="5"/>
      <c r="M3" s="6"/>
      <c r="N3" s="6"/>
      <c r="O3" s="6"/>
      <c r="P3" s="6"/>
      <c r="Q3" s="7" t="s">
        <v>4</v>
      </c>
    </row>
    <row r="4" spans="1:25" ht="84" customHeight="1">
      <c r="A4" s="8" t="s">
        <v>5</v>
      </c>
      <c r="B4" s="9" t="s">
        <v>6</v>
      </c>
      <c r="C4" s="9" t="s">
        <v>7</v>
      </c>
      <c r="D4" s="10" t="s">
        <v>8</v>
      </c>
      <c r="E4" s="10" t="s">
        <v>9</v>
      </c>
      <c r="F4" s="10" t="s">
        <v>10</v>
      </c>
      <c r="G4" s="10" t="s">
        <v>11</v>
      </c>
      <c r="H4" s="10" t="s">
        <v>12</v>
      </c>
      <c r="I4" s="10" t="s">
        <v>13</v>
      </c>
      <c r="J4" s="10" t="s">
        <v>14</v>
      </c>
      <c r="K4" s="10" t="s">
        <v>15</v>
      </c>
      <c r="L4" s="10" t="s">
        <v>16</v>
      </c>
      <c r="M4" s="10" t="s">
        <v>17</v>
      </c>
      <c r="N4" s="10" t="s">
        <v>18</v>
      </c>
      <c r="O4" s="10" t="s">
        <v>19</v>
      </c>
      <c r="P4" s="10" t="s">
        <v>20</v>
      </c>
      <c r="Q4" s="10" t="s">
        <v>21</v>
      </c>
      <c r="R4" s="11" t="s">
        <v>5</v>
      </c>
      <c r="V4" s="12" t="s">
        <v>22</v>
      </c>
      <c r="W4" s="12" t="s">
        <v>23</v>
      </c>
      <c r="X4" s="12" t="s">
        <v>24</v>
      </c>
      <c r="Y4" s="12"/>
    </row>
    <row r="5" spans="1:25" ht="30" customHeight="1">
      <c r="A5" s="13">
        <f>IF(B5=0,0,1)</f>
        <v>1</v>
      </c>
      <c r="B5" s="14" t="s">
        <v>25</v>
      </c>
      <c r="C5" s="14" t="s">
        <v>26</v>
      </c>
      <c r="D5" s="13" t="s">
        <v>27</v>
      </c>
      <c r="E5" s="15">
        <v>5004</v>
      </c>
      <c r="F5" s="15">
        <v>4253.3999999999996</v>
      </c>
      <c r="G5" s="15">
        <v>375.3</v>
      </c>
      <c r="H5" s="15">
        <f t="shared" ref="H5:H14" si="0">F5-G5</f>
        <v>3878.0999999999995</v>
      </c>
      <c r="I5" s="15">
        <v>0</v>
      </c>
      <c r="J5" s="15">
        <f t="shared" ref="J5:J14" si="1">H5*30/100/30</f>
        <v>38.780999999999992</v>
      </c>
      <c r="K5" s="15">
        <f t="shared" ref="K5:K14" si="2">I5*J5</f>
        <v>0</v>
      </c>
      <c r="L5" s="15">
        <f t="shared" ref="L5:L14" si="3">H5/100*30-K5</f>
        <v>1163.4299999999998</v>
      </c>
      <c r="M5" s="15">
        <f t="shared" ref="M5:M14" si="4">L5*0</f>
        <v>0</v>
      </c>
      <c r="N5" s="15">
        <f t="shared" ref="N5:N14" si="5">L5*0</f>
        <v>0</v>
      </c>
      <c r="O5" s="15">
        <f t="shared" ref="O5:O15" si="6">SUM(M5:N5)</f>
        <v>0</v>
      </c>
      <c r="P5" s="15">
        <f t="shared" ref="P5:P14" si="7">L5-O5</f>
        <v>1163.4299999999998</v>
      </c>
      <c r="Q5" s="16"/>
      <c r="R5" s="13">
        <v>1</v>
      </c>
      <c r="V5" s="17">
        <v>85.28</v>
      </c>
      <c r="W5" s="17">
        <v>30</v>
      </c>
      <c r="X5" s="18">
        <f>V5*W5</f>
        <v>2558.4</v>
      </c>
      <c r="Y5" s="12"/>
    </row>
    <row r="6" spans="1:25" ht="30" customHeight="1">
      <c r="A6" s="13">
        <v>2</v>
      </c>
      <c r="B6" s="14"/>
      <c r="C6" s="14"/>
      <c r="D6" s="13"/>
      <c r="E6" s="15">
        <v>5004</v>
      </c>
      <c r="F6" s="15">
        <v>4253.3999999999996</v>
      </c>
      <c r="G6" s="15">
        <v>375.3</v>
      </c>
      <c r="H6" s="15">
        <f t="shared" si="0"/>
        <v>3878.0999999999995</v>
      </c>
      <c r="I6" s="15">
        <v>0</v>
      </c>
      <c r="J6" s="15">
        <f t="shared" si="1"/>
        <v>38.780999999999992</v>
      </c>
      <c r="K6" s="15">
        <f t="shared" si="2"/>
        <v>0</v>
      </c>
      <c r="L6" s="15">
        <f t="shared" si="3"/>
        <v>1163.4299999999998</v>
      </c>
      <c r="M6" s="15">
        <f t="shared" si="4"/>
        <v>0</v>
      </c>
      <c r="N6" s="15">
        <f t="shared" si="5"/>
        <v>0</v>
      </c>
      <c r="O6" s="15">
        <f t="shared" si="6"/>
        <v>0</v>
      </c>
      <c r="P6" s="15">
        <f t="shared" si="7"/>
        <v>1163.4299999999998</v>
      </c>
      <c r="Q6" s="19"/>
      <c r="R6" s="13">
        <v>2</v>
      </c>
      <c r="V6" s="20"/>
      <c r="W6" s="20" t="s">
        <v>28</v>
      </c>
      <c r="X6" s="20">
        <v>2020.9</v>
      </c>
      <c r="Y6" s="12"/>
    </row>
    <row r="7" spans="1:25" ht="30" customHeight="1">
      <c r="A7" s="13">
        <v>3</v>
      </c>
      <c r="B7" s="14"/>
      <c r="C7" s="14"/>
      <c r="D7" s="13"/>
      <c r="E7" s="15">
        <v>5004</v>
      </c>
      <c r="F7" s="15">
        <v>4253.3999999999996</v>
      </c>
      <c r="G7" s="15">
        <v>375.3</v>
      </c>
      <c r="H7" s="15">
        <f t="shared" si="0"/>
        <v>3878.0999999999995</v>
      </c>
      <c r="I7" s="15">
        <v>0</v>
      </c>
      <c r="J7" s="15">
        <f t="shared" si="1"/>
        <v>38.780999999999992</v>
      </c>
      <c r="K7" s="15">
        <f t="shared" si="2"/>
        <v>0</v>
      </c>
      <c r="L7" s="15">
        <f t="shared" si="3"/>
        <v>1163.4299999999998</v>
      </c>
      <c r="M7" s="15">
        <f t="shared" si="4"/>
        <v>0</v>
      </c>
      <c r="N7" s="15">
        <f t="shared" si="5"/>
        <v>0</v>
      </c>
      <c r="O7" s="15">
        <f t="shared" si="6"/>
        <v>0</v>
      </c>
      <c r="P7" s="15">
        <f t="shared" si="7"/>
        <v>1163.4299999999998</v>
      </c>
      <c r="Q7" s="19"/>
      <c r="R7" s="13">
        <f t="shared" ref="R7:R13" si="8">A7</f>
        <v>3</v>
      </c>
      <c r="V7" s="21"/>
      <c r="W7" s="22" t="s">
        <v>29</v>
      </c>
      <c r="X7" s="22">
        <v>191.88</v>
      </c>
    </row>
    <row r="8" spans="1:25" ht="30" customHeight="1">
      <c r="A8" s="13">
        <f>IF(B8=0,0,A7+1)</f>
        <v>4</v>
      </c>
      <c r="B8" s="23" t="s">
        <v>30</v>
      </c>
      <c r="C8" s="23"/>
      <c r="D8" s="13"/>
      <c r="E8" s="15">
        <v>5004</v>
      </c>
      <c r="F8" s="15">
        <v>4253.3999999999996</v>
      </c>
      <c r="G8" s="15">
        <v>375.3</v>
      </c>
      <c r="H8" s="15">
        <f t="shared" si="0"/>
        <v>3878.0999999999995</v>
      </c>
      <c r="I8" s="15">
        <v>0</v>
      </c>
      <c r="J8" s="15">
        <f t="shared" si="1"/>
        <v>38.780999999999992</v>
      </c>
      <c r="K8" s="15">
        <f t="shared" si="2"/>
        <v>0</v>
      </c>
      <c r="L8" s="15">
        <f t="shared" si="3"/>
        <v>1163.4299999999998</v>
      </c>
      <c r="M8" s="15">
        <f t="shared" si="4"/>
        <v>0</v>
      </c>
      <c r="N8" s="15">
        <f t="shared" si="5"/>
        <v>0</v>
      </c>
      <c r="O8" s="15">
        <f t="shared" si="6"/>
        <v>0</v>
      </c>
      <c r="P8" s="15">
        <f t="shared" si="7"/>
        <v>1163.4299999999998</v>
      </c>
      <c r="Q8" s="19"/>
      <c r="R8" s="13">
        <f t="shared" si="8"/>
        <v>4</v>
      </c>
      <c r="V8" s="24"/>
      <c r="W8" s="25" t="s">
        <v>31</v>
      </c>
      <c r="X8" s="26">
        <f>H5</f>
        <v>3878.0999999999995</v>
      </c>
    </row>
    <row r="9" spans="1:25" ht="30" customHeight="1">
      <c r="A9" s="13">
        <v>5</v>
      </c>
      <c r="B9" s="14"/>
      <c r="C9" s="14"/>
      <c r="D9" s="13"/>
      <c r="E9" s="15">
        <v>5004</v>
      </c>
      <c r="F9" s="15">
        <v>4253.3999999999996</v>
      </c>
      <c r="G9" s="15">
        <v>375.3</v>
      </c>
      <c r="H9" s="15">
        <f t="shared" si="0"/>
        <v>3878.0999999999995</v>
      </c>
      <c r="I9" s="15">
        <v>0</v>
      </c>
      <c r="J9" s="15">
        <f t="shared" si="1"/>
        <v>38.780999999999992</v>
      </c>
      <c r="K9" s="15">
        <f t="shared" si="2"/>
        <v>0</v>
      </c>
      <c r="L9" s="15">
        <f t="shared" si="3"/>
        <v>1163.4299999999998</v>
      </c>
      <c r="M9" s="15">
        <f t="shared" si="4"/>
        <v>0</v>
      </c>
      <c r="N9" s="15">
        <f t="shared" si="5"/>
        <v>0</v>
      </c>
      <c r="O9" s="15">
        <f t="shared" si="6"/>
        <v>0</v>
      </c>
      <c r="P9" s="15">
        <f t="shared" si="7"/>
        <v>1163.4299999999998</v>
      </c>
      <c r="Q9" s="27"/>
      <c r="R9" s="13">
        <f t="shared" si="8"/>
        <v>5</v>
      </c>
    </row>
    <row r="10" spans="1:25" ht="30" customHeight="1">
      <c r="A10" s="13">
        <v>6</v>
      </c>
      <c r="B10" s="14"/>
      <c r="C10" s="14"/>
      <c r="D10" s="13"/>
      <c r="E10" s="15">
        <v>5004</v>
      </c>
      <c r="F10" s="15">
        <v>4253.3999999999996</v>
      </c>
      <c r="G10" s="15">
        <v>375.3</v>
      </c>
      <c r="H10" s="15">
        <f t="shared" si="0"/>
        <v>3878.0999999999995</v>
      </c>
      <c r="I10" s="15">
        <v>0</v>
      </c>
      <c r="J10" s="15">
        <f t="shared" si="1"/>
        <v>38.780999999999992</v>
      </c>
      <c r="K10" s="15">
        <f t="shared" si="2"/>
        <v>0</v>
      </c>
      <c r="L10" s="15">
        <f t="shared" si="3"/>
        <v>1163.4299999999998</v>
      </c>
      <c r="M10" s="15">
        <f t="shared" si="4"/>
        <v>0</v>
      </c>
      <c r="N10" s="15">
        <f t="shared" si="5"/>
        <v>0</v>
      </c>
      <c r="O10" s="15">
        <f t="shared" si="6"/>
        <v>0</v>
      </c>
      <c r="P10" s="15">
        <f t="shared" si="7"/>
        <v>1163.4299999999998</v>
      </c>
      <c r="Q10" s="27"/>
      <c r="R10" s="13">
        <f t="shared" si="8"/>
        <v>6</v>
      </c>
    </row>
    <row r="11" spans="1:25" ht="30" customHeight="1">
      <c r="A11" s="13">
        <v>7</v>
      </c>
      <c r="B11" s="14"/>
      <c r="C11" s="14"/>
      <c r="D11" s="13"/>
      <c r="E11" s="15">
        <v>5004</v>
      </c>
      <c r="F11" s="15">
        <v>4253.3999999999996</v>
      </c>
      <c r="G11" s="15">
        <v>375.3</v>
      </c>
      <c r="H11" s="15">
        <f t="shared" si="0"/>
        <v>3878.0999999999995</v>
      </c>
      <c r="I11" s="15">
        <v>0</v>
      </c>
      <c r="J11" s="15">
        <f t="shared" si="1"/>
        <v>38.780999999999992</v>
      </c>
      <c r="K11" s="15">
        <f t="shared" si="2"/>
        <v>0</v>
      </c>
      <c r="L11" s="15">
        <f t="shared" si="3"/>
        <v>1163.4299999999998</v>
      </c>
      <c r="M11" s="15">
        <f t="shared" si="4"/>
        <v>0</v>
      </c>
      <c r="N11" s="15">
        <f t="shared" si="5"/>
        <v>0</v>
      </c>
      <c r="O11" s="15">
        <f t="shared" si="6"/>
        <v>0</v>
      </c>
      <c r="P11" s="15">
        <f t="shared" si="7"/>
        <v>1163.4299999999998</v>
      </c>
      <c r="Q11" s="27"/>
      <c r="R11" s="13">
        <f t="shared" si="8"/>
        <v>7</v>
      </c>
    </row>
    <row r="12" spans="1:25" ht="30" customHeight="1">
      <c r="A12" s="13">
        <v>8</v>
      </c>
      <c r="B12" s="14">
        <v>0</v>
      </c>
      <c r="C12" s="14"/>
      <c r="D12" s="13">
        <v>0</v>
      </c>
      <c r="E12" s="15">
        <v>5004</v>
      </c>
      <c r="F12" s="15">
        <v>4253.3999999999996</v>
      </c>
      <c r="G12" s="15">
        <v>375.3</v>
      </c>
      <c r="H12" s="15">
        <f t="shared" si="0"/>
        <v>3878.0999999999995</v>
      </c>
      <c r="I12" s="15">
        <v>0</v>
      </c>
      <c r="J12" s="15">
        <f t="shared" si="1"/>
        <v>38.780999999999992</v>
      </c>
      <c r="K12" s="15">
        <f t="shared" si="2"/>
        <v>0</v>
      </c>
      <c r="L12" s="15">
        <f t="shared" si="3"/>
        <v>1163.4299999999998</v>
      </c>
      <c r="M12" s="15">
        <f t="shared" si="4"/>
        <v>0</v>
      </c>
      <c r="N12" s="15">
        <f t="shared" si="5"/>
        <v>0</v>
      </c>
      <c r="O12" s="15">
        <f t="shared" si="6"/>
        <v>0</v>
      </c>
      <c r="P12" s="15">
        <f t="shared" si="7"/>
        <v>1163.4299999999998</v>
      </c>
      <c r="Q12" s="27"/>
      <c r="R12" s="13">
        <f t="shared" si="8"/>
        <v>8</v>
      </c>
    </row>
    <row r="13" spans="1:25" ht="30" customHeight="1">
      <c r="A13" s="13">
        <v>9</v>
      </c>
      <c r="B13" s="14">
        <v>0</v>
      </c>
      <c r="C13" s="14"/>
      <c r="D13" s="13">
        <v>0</v>
      </c>
      <c r="E13" s="15">
        <v>5004</v>
      </c>
      <c r="F13" s="15">
        <v>4253.3999999999996</v>
      </c>
      <c r="G13" s="15">
        <v>375.3</v>
      </c>
      <c r="H13" s="15">
        <f t="shared" si="0"/>
        <v>3878.0999999999995</v>
      </c>
      <c r="I13" s="15">
        <v>0</v>
      </c>
      <c r="J13" s="15">
        <f t="shared" si="1"/>
        <v>38.780999999999992</v>
      </c>
      <c r="K13" s="15">
        <f t="shared" si="2"/>
        <v>0</v>
      </c>
      <c r="L13" s="15">
        <f t="shared" si="3"/>
        <v>1163.4299999999998</v>
      </c>
      <c r="M13" s="15">
        <f t="shared" si="4"/>
        <v>0</v>
      </c>
      <c r="N13" s="15">
        <f t="shared" si="5"/>
        <v>0</v>
      </c>
      <c r="O13" s="15">
        <f t="shared" si="6"/>
        <v>0</v>
      </c>
      <c r="P13" s="15">
        <f t="shared" si="7"/>
        <v>1163.4299999999998</v>
      </c>
      <c r="Q13" s="27"/>
      <c r="R13" s="13">
        <f t="shared" si="8"/>
        <v>9</v>
      </c>
    </row>
    <row r="14" spans="1:25" ht="30" customHeight="1">
      <c r="A14" s="13">
        <v>10</v>
      </c>
      <c r="B14" s="14">
        <v>0</v>
      </c>
      <c r="C14" s="14"/>
      <c r="D14" s="13">
        <v>0</v>
      </c>
      <c r="E14" s="15">
        <v>5004</v>
      </c>
      <c r="F14" s="15">
        <v>4253.3999999999996</v>
      </c>
      <c r="G14" s="15">
        <v>375.3</v>
      </c>
      <c r="H14" s="15">
        <f t="shared" si="0"/>
        <v>3878.0999999999995</v>
      </c>
      <c r="I14" s="15">
        <v>0</v>
      </c>
      <c r="J14" s="15">
        <f t="shared" si="1"/>
        <v>38.780999999999992</v>
      </c>
      <c r="K14" s="15">
        <f t="shared" si="2"/>
        <v>0</v>
      </c>
      <c r="L14" s="15">
        <f t="shared" si="3"/>
        <v>1163.4299999999998</v>
      </c>
      <c r="M14" s="15">
        <f t="shared" si="4"/>
        <v>0</v>
      </c>
      <c r="N14" s="15">
        <f t="shared" si="5"/>
        <v>0</v>
      </c>
      <c r="O14" s="15">
        <f t="shared" si="6"/>
        <v>0</v>
      </c>
      <c r="P14" s="15">
        <f t="shared" si="7"/>
        <v>1163.4299999999998</v>
      </c>
      <c r="Q14" s="27"/>
      <c r="R14" s="13">
        <v>10</v>
      </c>
    </row>
    <row r="15" spans="1:25" ht="43.5" customHeight="1">
      <c r="A15" s="85" t="s">
        <v>32</v>
      </c>
      <c r="B15" s="85"/>
      <c r="C15" s="28"/>
      <c r="D15" s="29"/>
      <c r="E15" s="30">
        <f t="shared" ref="E15:N15" si="9">SUM(E5:E14)</f>
        <v>50040</v>
      </c>
      <c r="F15" s="30">
        <f t="shared" si="9"/>
        <v>42534.000000000007</v>
      </c>
      <c r="G15" s="30">
        <f t="shared" si="9"/>
        <v>3753.0000000000009</v>
      </c>
      <c r="H15" s="30">
        <f t="shared" si="9"/>
        <v>38780.999999999993</v>
      </c>
      <c r="I15" s="30">
        <f t="shared" si="9"/>
        <v>0</v>
      </c>
      <c r="J15" s="30">
        <f t="shared" si="9"/>
        <v>387.81</v>
      </c>
      <c r="K15" s="30">
        <f t="shared" si="9"/>
        <v>0</v>
      </c>
      <c r="L15" s="31">
        <f t="shared" si="9"/>
        <v>11634.300000000001</v>
      </c>
      <c r="M15" s="30">
        <f t="shared" si="9"/>
        <v>0</v>
      </c>
      <c r="N15" s="30">
        <f t="shared" si="9"/>
        <v>0</v>
      </c>
      <c r="O15" s="30">
        <f t="shared" si="6"/>
        <v>0</v>
      </c>
      <c r="P15" s="32">
        <f>SUM(P5:P14)</f>
        <v>11634.300000000001</v>
      </c>
      <c r="Q15" s="27"/>
      <c r="R15" s="19"/>
    </row>
    <row r="16" spans="1:25" ht="43.5" customHeight="1">
      <c r="A16" s="33"/>
      <c r="B16" s="33"/>
      <c r="C16" s="33"/>
      <c r="D16" s="34"/>
      <c r="E16" s="35"/>
      <c r="F16" s="35"/>
      <c r="G16" s="35"/>
      <c r="H16" s="35"/>
      <c r="I16" s="35"/>
      <c r="J16" s="35"/>
      <c r="K16" s="35"/>
      <c r="L16" s="35"/>
      <c r="M16" s="35"/>
      <c r="N16" s="35"/>
      <c r="O16" s="35"/>
      <c r="P16" s="35"/>
      <c r="Q16" s="36"/>
      <c r="R16" s="37"/>
    </row>
    <row r="17" spans="1:19" ht="43.5" customHeight="1">
      <c r="A17" s="33"/>
      <c r="B17" s="33"/>
      <c r="C17" s="33"/>
      <c r="D17" s="86" t="s">
        <v>33</v>
      </c>
      <c r="E17" s="86"/>
      <c r="F17" s="86"/>
      <c r="G17" s="86"/>
      <c r="H17" s="86"/>
      <c r="I17" s="86"/>
      <c r="J17" s="86"/>
      <c r="K17" s="86"/>
      <c r="L17" s="86"/>
      <c r="M17" s="86"/>
      <c r="N17" s="86"/>
      <c r="O17" s="86"/>
      <c r="P17" s="86"/>
      <c r="Q17" s="86"/>
      <c r="R17" s="86"/>
    </row>
    <row r="18" spans="1:19" ht="43.5" customHeight="1">
      <c r="A18" s="33"/>
      <c r="B18" s="33"/>
      <c r="C18" s="33"/>
      <c r="D18" s="34"/>
      <c r="E18" s="35"/>
      <c r="F18" s="35"/>
      <c r="G18" s="35"/>
      <c r="H18" s="35"/>
      <c r="I18" s="35"/>
      <c r="J18" s="35"/>
      <c r="K18" s="35"/>
      <c r="L18" s="35"/>
      <c r="M18" s="35"/>
      <c r="N18" s="35"/>
      <c r="O18" s="35"/>
      <c r="P18" s="35"/>
      <c r="Q18" s="36"/>
      <c r="R18" s="37"/>
    </row>
    <row r="19" spans="1:19" ht="43.5" customHeight="1">
      <c r="A19" s="33"/>
      <c r="B19" s="33"/>
      <c r="C19" s="33"/>
      <c r="D19" s="34"/>
      <c r="E19" s="35"/>
      <c r="F19" s="35"/>
      <c r="G19" s="35"/>
      <c r="H19" s="35"/>
      <c r="I19" s="35"/>
      <c r="J19" s="35"/>
      <c r="K19" s="35"/>
      <c r="L19" s="35"/>
      <c r="M19" s="35"/>
      <c r="N19" s="35"/>
      <c r="O19" s="35"/>
      <c r="P19" s="35"/>
      <c r="Q19" s="36"/>
      <c r="R19" s="37"/>
    </row>
    <row r="20" spans="1:19" ht="32.25" customHeight="1"/>
    <row r="21" spans="1:19" ht="16.5">
      <c r="F21" s="87" t="s">
        <v>34</v>
      </c>
      <c r="G21" s="87"/>
      <c r="L21" s="39"/>
      <c r="M21" s="39"/>
      <c r="N21" s="39"/>
      <c r="O21" s="39"/>
      <c r="P21" s="39"/>
      <c r="Q21" s="39"/>
      <c r="R21" s="39"/>
      <c r="S21" s="39"/>
    </row>
    <row r="22" spans="1:19" ht="16.5">
      <c r="F22" s="38"/>
      <c r="G22" s="39"/>
      <c r="L22" s="39"/>
      <c r="M22" s="39"/>
      <c r="N22" s="39"/>
      <c r="O22" s="39"/>
      <c r="P22" s="39"/>
      <c r="Q22" s="39"/>
      <c r="R22" s="39"/>
      <c r="S22" s="39"/>
    </row>
    <row r="23" spans="1:19" ht="16.5">
      <c r="H23" s="39"/>
      <c r="I23" s="39"/>
      <c r="J23" s="39"/>
      <c r="L23" s="40"/>
      <c r="M23" s="40"/>
      <c r="N23" s="40"/>
      <c r="O23" s="40"/>
      <c r="P23" s="40"/>
      <c r="Q23" s="40"/>
      <c r="R23" s="40"/>
      <c r="S23" s="40"/>
    </row>
    <row r="24" spans="1:19" ht="21.95" customHeight="1">
      <c r="B24" s="41" t="s">
        <v>35</v>
      </c>
      <c r="C24" s="41"/>
      <c r="D24" s="1" t="s">
        <v>36</v>
      </c>
      <c r="F24" s="88"/>
      <c r="G24" s="88"/>
      <c r="H24" s="40"/>
      <c r="I24" s="40"/>
      <c r="J24" s="40"/>
      <c r="L24" s="42"/>
      <c r="M24" s="42"/>
      <c r="N24" s="42"/>
      <c r="O24" s="42"/>
      <c r="P24" s="42"/>
      <c r="Q24" s="42"/>
      <c r="R24" s="42"/>
      <c r="S24" s="42"/>
    </row>
    <row r="25" spans="1:19" ht="21.95" customHeight="1">
      <c r="B25" s="41" t="s">
        <v>8</v>
      </c>
      <c r="C25" s="41"/>
      <c r="D25" s="1" t="s">
        <v>37</v>
      </c>
      <c r="F25" s="88"/>
      <c r="G25" s="88"/>
      <c r="H25" s="42"/>
      <c r="I25" s="42"/>
      <c r="J25" s="42"/>
      <c r="L25" s="42" t="s">
        <v>38</v>
      </c>
      <c r="M25" s="42"/>
      <c r="N25" s="42"/>
      <c r="O25" s="42"/>
      <c r="P25" s="42"/>
      <c r="Q25" s="42"/>
      <c r="R25" s="42"/>
      <c r="S25" s="42"/>
    </row>
    <row r="26" spans="1:19" ht="21.95" customHeight="1">
      <c r="B26" s="41" t="s">
        <v>39</v>
      </c>
      <c r="C26" s="41"/>
      <c r="H26" s="42"/>
      <c r="I26" s="42"/>
      <c r="J26" s="42"/>
      <c r="K26" s="89" t="s">
        <v>40</v>
      </c>
      <c r="L26" s="89"/>
      <c r="M26" s="89"/>
      <c r="N26" s="89"/>
      <c r="O26" s="89"/>
      <c r="P26" s="89"/>
      <c r="Q26" s="89"/>
    </row>
    <row r="27" spans="1:19" ht="21.95" customHeight="1"/>
    <row r="28" spans="1:19" ht="21.95" customHeight="1"/>
    <row r="29" spans="1:19" ht="21.95" customHeight="1">
      <c r="J29" s="43"/>
    </row>
    <row r="33" spans="6:6">
      <c r="F33" s="44"/>
    </row>
  </sheetData>
  <sheetProtection selectLockedCells="1" selectUnlockedCells="1"/>
  <mergeCells count="7">
    <mergeCell ref="K26:Q26"/>
    <mergeCell ref="E1:K1"/>
    <mergeCell ref="A15:B15"/>
    <mergeCell ref="D17:R17"/>
    <mergeCell ref="F21:G21"/>
    <mergeCell ref="F24:G24"/>
    <mergeCell ref="F25:G25"/>
  </mergeCells>
  <pageMargins left="0.74791666666666667" right="0.15763888888888888" top="0.98402777777777772" bottom="0.98402777777777772" header="0.51180555555555551" footer="0.51180555555555551"/>
  <pageSetup paperSize="9" scale="66" firstPageNumber="0"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8" sqref="C8"/>
    </sheetView>
  </sheetViews>
  <sheetFormatPr defaultRowHeight="12.75"/>
  <cols>
    <col min="1" max="1" width="23.7109375" style="45" customWidth="1"/>
    <col min="2" max="2" width="15.85546875" style="45" customWidth="1"/>
    <col min="3" max="3" width="10.42578125" style="46" customWidth="1"/>
    <col min="4" max="4" width="1.42578125" style="46" customWidth="1"/>
    <col min="5" max="5" width="23.42578125" style="46" customWidth="1"/>
    <col min="6" max="6" width="9.7109375" style="46" customWidth="1"/>
    <col min="7" max="10" width="9.140625" style="46"/>
    <col min="11" max="11" width="16.140625" style="46" customWidth="1"/>
    <col min="12" max="12" width="9.140625" style="46"/>
    <col min="13" max="13" width="25.28515625" style="46" customWidth="1"/>
    <col min="14" max="16384" width="9.140625" style="46"/>
  </cols>
  <sheetData>
    <row r="1" spans="1:13" ht="36" customHeight="1">
      <c r="A1" s="47" t="s">
        <v>41</v>
      </c>
      <c r="B1" s="48"/>
      <c r="C1" s="49">
        <v>2019</v>
      </c>
      <c r="J1" s="50" t="s">
        <v>42</v>
      </c>
      <c r="K1" s="50" t="s">
        <v>43</v>
      </c>
      <c r="L1" s="50" t="s">
        <v>44</v>
      </c>
      <c r="M1" s="50" t="s">
        <v>45</v>
      </c>
    </row>
    <row r="2" spans="1:13" ht="15">
      <c r="A2" s="51" t="s">
        <v>46</v>
      </c>
      <c r="B2" s="52"/>
      <c r="C2" s="53">
        <v>85.28</v>
      </c>
      <c r="J2" s="54" t="s">
        <v>4</v>
      </c>
      <c r="K2" s="55">
        <v>2558.4</v>
      </c>
      <c r="L2" s="56">
        <v>85.28</v>
      </c>
      <c r="M2" s="54" t="s">
        <v>47</v>
      </c>
    </row>
    <row r="3" spans="1:13" ht="15">
      <c r="A3" s="57" t="s">
        <v>48</v>
      </c>
      <c r="B3" s="52"/>
      <c r="C3" s="53">
        <v>191.88</v>
      </c>
      <c r="J3" s="54" t="s">
        <v>49</v>
      </c>
      <c r="K3" s="55">
        <v>2558.4</v>
      </c>
      <c r="L3" s="56">
        <v>85.28</v>
      </c>
      <c r="M3" s="54" t="s">
        <v>50</v>
      </c>
    </row>
    <row r="4" spans="1:13" ht="15">
      <c r="A4" s="58" t="s">
        <v>51</v>
      </c>
      <c r="B4" s="59" t="s">
        <v>52</v>
      </c>
      <c r="C4" s="60" t="s">
        <v>53</v>
      </c>
      <c r="J4" s="54" t="s">
        <v>54</v>
      </c>
      <c r="K4" s="55">
        <v>2029.5</v>
      </c>
      <c r="L4" s="56">
        <v>67.650000000000006</v>
      </c>
      <c r="M4" s="54" t="s">
        <v>55</v>
      </c>
    </row>
    <row r="5" spans="1:13" ht="15">
      <c r="A5" s="58" t="s">
        <v>56</v>
      </c>
      <c r="B5" s="60"/>
      <c r="C5" s="61">
        <v>2558.4</v>
      </c>
      <c r="J5" s="54" t="s">
        <v>57</v>
      </c>
      <c r="K5" s="55">
        <v>2029.5</v>
      </c>
      <c r="L5" s="56">
        <v>67.650000000000006</v>
      </c>
      <c r="M5" s="54" t="s">
        <v>58</v>
      </c>
    </row>
    <row r="6" spans="1:13" ht="15">
      <c r="A6" s="62" t="s">
        <v>59</v>
      </c>
      <c r="B6" s="63">
        <v>0.14000000000000001</v>
      </c>
      <c r="C6" s="64"/>
      <c r="J6" s="65" t="s">
        <v>60</v>
      </c>
      <c r="K6" s="66">
        <v>1270.75</v>
      </c>
      <c r="L6" s="67">
        <v>59.25</v>
      </c>
      <c r="M6" s="65" t="s">
        <v>61</v>
      </c>
    </row>
    <row r="7" spans="1:13" ht="15">
      <c r="A7" s="62" t="s">
        <v>62</v>
      </c>
      <c r="B7" s="63">
        <v>0.01</v>
      </c>
      <c r="C7" s="68"/>
      <c r="J7" s="65" t="s">
        <v>63</v>
      </c>
      <c r="K7" s="66">
        <v>1270.75</v>
      </c>
      <c r="L7" s="67">
        <v>59.25</v>
      </c>
      <c r="M7" s="65" t="s">
        <v>64</v>
      </c>
    </row>
    <row r="8" spans="1:13" ht="15">
      <c r="A8" s="62" t="s">
        <v>65</v>
      </c>
      <c r="B8" s="63">
        <v>0.15</v>
      </c>
      <c r="C8" s="68"/>
      <c r="J8" s="54" t="s">
        <v>54</v>
      </c>
      <c r="K8" s="55">
        <v>1450.91</v>
      </c>
      <c r="L8" s="56">
        <v>67.650000000000006</v>
      </c>
      <c r="M8" s="54" t="s">
        <v>55</v>
      </c>
    </row>
    <row r="9" spans="1:13" ht="15">
      <c r="A9" s="62" t="s">
        <v>66</v>
      </c>
      <c r="B9" s="63">
        <v>7.5900000000000004E-3</v>
      </c>
      <c r="C9" s="68"/>
      <c r="J9" s="54" t="s">
        <v>57</v>
      </c>
      <c r="K9" s="55">
        <v>1450.91</v>
      </c>
      <c r="L9" s="56">
        <v>67.650000000000006</v>
      </c>
      <c r="M9" s="54" t="s">
        <v>58</v>
      </c>
    </row>
    <row r="10" spans="1:13" ht="15">
      <c r="A10" s="62" t="s">
        <v>67</v>
      </c>
      <c r="B10" s="63"/>
      <c r="C10" s="68"/>
      <c r="J10" s="65" t="s">
        <v>68</v>
      </c>
      <c r="K10" s="69">
        <v>699.61</v>
      </c>
      <c r="L10" s="67">
        <v>32.619999999999997</v>
      </c>
      <c r="M10" s="65" t="s">
        <v>69</v>
      </c>
    </row>
    <row r="11" spans="1:13" ht="15">
      <c r="A11" s="62" t="s">
        <v>70</v>
      </c>
      <c r="B11" s="63"/>
      <c r="C11" s="64"/>
      <c r="J11" s="65" t="s">
        <v>71</v>
      </c>
      <c r="K11" s="69">
        <v>730.28</v>
      </c>
      <c r="L11" s="67">
        <v>34.049999999999997</v>
      </c>
      <c r="M11" s="65" t="s">
        <v>72</v>
      </c>
    </row>
    <row r="12" spans="1:13" ht="15">
      <c r="A12" s="62" t="s">
        <v>73</v>
      </c>
      <c r="B12" s="63"/>
      <c r="C12" s="68"/>
      <c r="J12" s="54" t="s">
        <v>74</v>
      </c>
      <c r="K12" s="55">
        <v>765.67</v>
      </c>
      <c r="L12" s="56">
        <v>35.700000000000003</v>
      </c>
      <c r="M12" s="54" t="s">
        <v>75</v>
      </c>
    </row>
    <row r="13" spans="1:13" ht="15">
      <c r="A13" s="70" t="s">
        <v>76</v>
      </c>
      <c r="B13" s="71"/>
      <c r="C13" s="72">
        <v>2020.9057440000001</v>
      </c>
      <c r="J13" s="54" t="s">
        <v>77</v>
      </c>
      <c r="K13" s="73">
        <v>810.71</v>
      </c>
      <c r="L13" s="56">
        <v>37.799999999999997</v>
      </c>
      <c r="M13" s="54" t="s">
        <v>78</v>
      </c>
    </row>
    <row r="14" spans="1:13" ht="15">
      <c r="A14" s="57" t="s">
        <v>48</v>
      </c>
      <c r="B14" s="52"/>
      <c r="C14" s="74">
        <v>191.88</v>
      </c>
      <c r="J14" s="65" t="s">
        <v>79</v>
      </c>
      <c r="K14" s="69">
        <v>858.96</v>
      </c>
      <c r="L14" s="67">
        <v>40.049999999999997</v>
      </c>
      <c r="M14" s="65" t="s">
        <v>80</v>
      </c>
    </row>
    <row r="15" spans="1:13" ht="15">
      <c r="A15" s="75" t="s">
        <v>81</v>
      </c>
      <c r="B15" s="76"/>
      <c r="C15" s="77">
        <v>1829.025744</v>
      </c>
      <c r="J15" s="65" t="s">
        <v>82</v>
      </c>
      <c r="K15" s="69">
        <v>910.44</v>
      </c>
      <c r="L15" s="67">
        <v>42.45</v>
      </c>
      <c r="M15" s="65" t="s">
        <v>83</v>
      </c>
    </row>
    <row r="16" spans="1:13">
      <c r="A16" s="78" t="s">
        <v>84</v>
      </c>
      <c r="B16" s="79"/>
      <c r="C16" s="45"/>
    </row>
    <row r="17" spans="1:5">
      <c r="A17" s="80" t="s">
        <v>85</v>
      </c>
      <c r="B17" s="81"/>
      <c r="C17" s="82">
        <v>7.5900000000000004E-3</v>
      </c>
      <c r="E17" s="83"/>
    </row>
  </sheetData>
  <sheetProtection selectLockedCells="1" selectUnlockedCells="1"/>
  <pageMargins left="0.7" right="0.7" top="0.75" bottom="0.75" header="0.51180555555555551" footer="0.51180555555555551"/>
  <pageSetup paperSize="9" firstPageNumber="0" orientation="portrait"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2</vt:i4>
      </vt:variant>
      <vt:variant>
        <vt:lpstr>Adlandırılmış Aralıklar</vt:lpstr>
      </vt:variant>
      <vt:variant>
        <vt:i4>2</vt:i4>
      </vt:variant>
    </vt:vector>
  </HeadingPairs>
  <TitlesOfParts>
    <vt:vector size="4" baseType="lpstr">
      <vt:lpstr>Bordro</vt:lpstr>
      <vt:lpstr>AS.ÜCRET HESAPLAMA</vt:lpstr>
      <vt:lpstr>Bordro!Excel_BuiltIn_Print_Area</vt:lpstr>
      <vt:lpstr>Bordro!Yazdırma_Alanı</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Buro</dc:creator>
  <cp:lastModifiedBy>Buro</cp:lastModifiedBy>
  <dcterms:created xsi:type="dcterms:W3CDTF">2021-12-17T07:15:04Z</dcterms:created>
  <dcterms:modified xsi:type="dcterms:W3CDTF">2021-12-17T07:15:04Z</dcterms:modified>
</cp:coreProperties>
</file>